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70"/>
  </bookViews>
  <sheets>
    <sheet name="チェックシート" sheetId="1" r:id="rId1"/>
    <sheet name="チェックシート (記載例)" sheetId="5" r:id="rId2"/>
    <sheet name="〇確認シート" sheetId="3" r:id="rId3"/>
    <sheet name="〇確認シート (記載例)" sheetId="2" r:id="rId4"/>
    <sheet name="Sheet4" sheetId="4" r:id="rId5"/>
  </sheets>
  <definedNames>
    <definedName name="_xlnm.Print_Area" localSheetId="2">〇確認シート!$A$1:$K$37</definedName>
    <definedName name="_xlnm.Print_Area" localSheetId="3">'〇確認シート (記載例)'!$A$1:$K$37</definedName>
    <definedName name="_xlnm.Print_Area" localSheetId="0">チェックシート!$A$1:$X$105</definedName>
    <definedName name="_xlnm.Print_Area" localSheetId="1">'チェックシート (記載例)'!$A$1:$X$105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2" i="1" l="1"/>
  <c r="Z100" i="1"/>
  <c r="Z100" i="5"/>
  <c r="G99" i="5" l="1"/>
  <c r="E98" i="5" s="1"/>
  <c r="Z92" i="5"/>
  <c r="G92" i="5"/>
  <c r="E92" i="5"/>
  <c r="I63" i="1" l="1"/>
  <c r="Z21" i="1" l="1"/>
  <c r="Z22" i="1"/>
  <c r="Z22" i="5"/>
  <c r="Z21" i="5"/>
  <c r="G94" i="5" s="1"/>
  <c r="G105" i="5"/>
  <c r="G104" i="5"/>
  <c r="G102" i="5"/>
  <c r="E102" i="5" s="1"/>
  <c r="G101" i="5"/>
  <c r="G100" i="5"/>
  <c r="Z98" i="5"/>
  <c r="G98" i="5" s="1"/>
  <c r="G91" i="5"/>
  <c r="AB90" i="5"/>
  <c r="Z90" i="5"/>
  <c r="G90" i="5" s="1"/>
  <c r="W77" i="5"/>
  <c r="W76" i="5"/>
  <c r="W75" i="5"/>
  <c r="W74" i="5"/>
  <c r="W72" i="5"/>
  <c r="W71" i="5"/>
  <c r="W70" i="5"/>
  <c r="Z69" i="5"/>
  <c r="W69" i="5" s="1"/>
  <c r="M65" i="5"/>
  <c r="M66" i="5" s="1"/>
  <c r="M64" i="5"/>
  <c r="W78" i="5" s="1"/>
  <c r="I63" i="5"/>
  <c r="I57" i="5"/>
  <c r="M48" i="5"/>
  <c r="M49" i="5" s="1"/>
  <c r="M47" i="5"/>
  <c r="N47" i="5" s="1"/>
  <c r="M42" i="5"/>
  <c r="N42" i="5" s="1"/>
  <c r="M41" i="5"/>
  <c r="N41" i="5" s="1"/>
  <c r="R36" i="5"/>
  <c r="S36" i="5" s="1"/>
  <c r="R35" i="5"/>
  <c r="S35" i="5" s="1"/>
  <c r="R34" i="5"/>
  <c r="D36" i="5" s="1"/>
  <c r="R33" i="5"/>
  <c r="S33" i="5" s="1"/>
  <c r="R32" i="5"/>
  <c r="S32" i="5" s="1"/>
  <c r="R31" i="5"/>
  <c r="S31" i="5" s="1"/>
  <c r="R30" i="5"/>
  <c r="S30" i="5" s="1"/>
  <c r="R29" i="5"/>
  <c r="S29" i="5" s="1"/>
  <c r="R28" i="5"/>
  <c r="S28" i="5" s="1"/>
  <c r="R27" i="5"/>
  <c r="S27" i="5" s="1"/>
  <c r="M17" i="5"/>
  <c r="N17" i="5" s="1"/>
  <c r="M12" i="5"/>
  <c r="M13" i="5" s="1"/>
  <c r="M11" i="5"/>
  <c r="N11" i="5" s="1"/>
  <c r="I57" i="1"/>
  <c r="G104" i="1"/>
  <c r="G105" i="1"/>
  <c r="G101" i="1"/>
  <c r="G102" i="1"/>
  <c r="G100" i="1"/>
  <c r="M64" i="1"/>
  <c r="W78" i="1" s="1"/>
  <c r="M65" i="1"/>
  <c r="M66" i="1" s="1"/>
  <c r="N64" i="5" l="1"/>
  <c r="Z27" i="5"/>
  <c r="G96" i="5" s="1"/>
  <c r="E96" i="5" s="1"/>
  <c r="G94" i="1"/>
  <c r="N65" i="5"/>
  <c r="E104" i="5"/>
  <c r="E100" i="5"/>
  <c r="E94" i="5"/>
  <c r="E90" i="5"/>
  <c r="N48" i="5"/>
  <c r="N12" i="5"/>
  <c r="S34" i="5"/>
  <c r="E104" i="1"/>
  <c r="E102" i="1"/>
  <c r="E100" i="1"/>
  <c r="N65" i="1"/>
  <c r="N64" i="1"/>
  <c r="W76" i="1"/>
  <c r="W77" i="1"/>
  <c r="M48" i="1"/>
  <c r="M49" i="1" s="1"/>
  <c r="M47" i="1"/>
  <c r="N47" i="1" s="1"/>
  <c r="N48" i="1" l="1"/>
  <c r="R36" i="1"/>
  <c r="S36" i="1" s="1"/>
  <c r="R35" i="1"/>
  <c r="Z98" i="1" l="1"/>
  <c r="G98" i="1" s="1"/>
  <c r="G92" i="1"/>
  <c r="Z90" i="1"/>
  <c r="G90" i="1" s="1"/>
  <c r="AB90" i="1"/>
  <c r="Z69" i="1"/>
  <c r="W69" i="1" s="1"/>
  <c r="G91" i="1"/>
  <c r="W75" i="1"/>
  <c r="W74" i="1"/>
  <c r="W72" i="1"/>
  <c r="W71" i="1"/>
  <c r="W70" i="1"/>
  <c r="M42" i="1"/>
  <c r="N42" i="1" s="1"/>
  <c r="M41" i="1"/>
  <c r="N41" i="1" s="1"/>
  <c r="E98" i="1" l="1"/>
  <c r="E90" i="1"/>
  <c r="E94" i="1"/>
  <c r="E92" i="1"/>
  <c r="S35" i="1"/>
  <c r="Z27" i="1" s="1"/>
  <c r="R33" i="1"/>
  <c r="S33" i="1" s="1"/>
  <c r="R34" i="1"/>
  <c r="R31" i="1"/>
  <c r="S31" i="1" s="1"/>
  <c r="R32" i="1"/>
  <c r="S32" i="1" s="1"/>
  <c r="R28" i="1"/>
  <c r="S28" i="1" s="1"/>
  <c r="R30" i="1"/>
  <c r="S30" i="1" s="1"/>
  <c r="R29" i="1"/>
  <c r="S29" i="1" s="1"/>
  <c r="R27" i="1"/>
  <c r="S27" i="1" s="1"/>
  <c r="M12" i="1"/>
  <c r="M11" i="1"/>
  <c r="N11" i="1" s="1"/>
  <c r="M17" i="1"/>
  <c r="N17" i="1" s="1"/>
  <c r="S34" i="1" l="1"/>
  <c r="D36" i="1"/>
  <c r="G96" i="1"/>
  <c r="E96" i="1" s="1"/>
  <c r="M13" i="1"/>
  <c r="N12" i="1"/>
</calcChain>
</file>

<file path=xl/sharedStrings.xml><?xml version="1.0" encoding="utf-8"?>
<sst xmlns="http://schemas.openxmlformats.org/spreadsheetml/2006/main" count="482" uniqueCount="206">
  <si>
    <t>＜整備する非常用自家発電設備等の耐震性の確保について＞</t>
    <rPh sb="1" eb="3">
      <t>セイビ</t>
    </rPh>
    <rPh sb="5" eb="8">
      <t>ヒジョウヨウ</t>
    </rPh>
    <rPh sb="8" eb="10">
      <t>ジカ</t>
    </rPh>
    <rPh sb="10" eb="12">
      <t>ハツデン</t>
    </rPh>
    <rPh sb="12" eb="14">
      <t>セツビ</t>
    </rPh>
    <rPh sb="14" eb="15">
      <t>トウ</t>
    </rPh>
    <rPh sb="16" eb="19">
      <t>タイシンセイ</t>
    </rPh>
    <rPh sb="20" eb="22">
      <t>カクホ</t>
    </rPh>
    <phoneticPr fontId="3"/>
  </si>
  <si>
    <t>法人名称</t>
    <rPh sb="0" eb="2">
      <t>ホウジン</t>
    </rPh>
    <rPh sb="2" eb="4">
      <t>メイショウ</t>
    </rPh>
    <phoneticPr fontId="2"/>
  </si>
  <si>
    <t>施設名称</t>
    <rPh sb="0" eb="2">
      <t>シセツ</t>
    </rPh>
    <rPh sb="2" eb="4">
      <t>メイショウ</t>
    </rPh>
    <phoneticPr fontId="2"/>
  </si>
  <si>
    <t>振興局担当者
（連絡先）</t>
    <rPh sb="0" eb="3">
      <t>シンコウキョク</t>
    </rPh>
    <rPh sb="3" eb="6">
      <t>タントウシャ</t>
    </rPh>
    <rPh sb="8" eb="11">
      <t>レンラクサキ</t>
    </rPh>
    <phoneticPr fontId="3"/>
  </si>
  <si>
    <t>非常用自家発電設備のメーカー</t>
    <phoneticPr fontId="3"/>
  </si>
  <si>
    <t>非常用自家発電設備の型番</t>
    <phoneticPr fontId="3"/>
  </si>
  <si>
    <t>＜整備する非常用自家発電設備等の設置場所について＞</t>
    <rPh sb="1" eb="3">
      <t>セイビ</t>
    </rPh>
    <rPh sb="5" eb="8">
      <t>ヒジョウヨウ</t>
    </rPh>
    <rPh sb="8" eb="10">
      <t>ジカ</t>
    </rPh>
    <rPh sb="10" eb="12">
      <t>ハツデン</t>
    </rPh>
    <rPh sb="12" eb="14">
      <t>セツビ</t>
    </rPh>
    <rPh sb="14" eb="15">
      <t>トウ</t>
    </rPh>
    <rPh sb="16" eb="18">
      <t>セッチ</t>
    </rPh>
    <rPh sb="18" eb="20">
      <t>バショ</t>
    </rPh>
    <phoneticPr fontId="3"/>
  </si>
  <si>
    <t>＜整備する非常用自家発電設備等の寒冷地での使用について＞</t>
    <rPh sb="1" eb="3">
      <t>セイビ</t>
    </rPh>
    <rPh sb="5" eb="8">
      <t>ヒジョウヨウ</t>
    </rPh>
    <rPh sb="8" eb="10">
      <t>ジカ</t>
    </rPh>
    <rPh sb="10" eb="12">
      <t>ハツデン</t>
    </rPh>
    <rPh sb="12" eb="14">
      <t>セツビ</t>
    </rPh>
    <rPh sb="14" eb="15">
      <t>トウ</t>
    </rPh>
    <rPh sb="16" eb="19">
      <t>カンレイチ</t>
    </rPh>
    <rPh sb="21" eb="23">
      <t>シヨウ</t>
    </rPh>
    <phoneticPr fontId="3"/>
  </si>
  <si>
    <t>導入予定設備の使用条件温度を記載ください</t>
    <rPh sb="0" eb="2">
      <t>ドウニュウ</t>
    </rPh>
    <rPh sb="2" eb="4">
      <t>ヨテイ</t>
    </rPh>
    <rPh sb="4" eb="6">
      <t>セツビ</t>
    </rPh>
    <rPh sb="7" eb="9">
      <t>シヨウ</t>
    </rPh>
    <rPh sb="9" eb="11">
      <t>ジョウケン</t>
    </rPh>
    <rPh sb="11" eb="13">
      <t>オンド</t>
    </rPh>
    <rPh sb="14" eb="16">
      <t>キサイ</t>
    </rPh>
    <phoneticPr fontId="3"/>
  </si>
  <si>
    <t>参考：気象庁ホームページ（https://www.data.jma.go.jp/obd/stats/etrn/）</t>
    <rPh sb="0" eb="2">
      <t>サンコウ</t>
    </rPh>
    <rPh sb="3" eb="6">
      <t>キショウチョウ</t>
    </rPh>
    <phoneticPr fontId="3"/>
  </si>
  <si>
    <t>＜非常用自家発電設備等を整備する施設の耐震性について＞</t>
    <rPh sb="1" eb="4">
      <t>ヒジョウヨウ</t>
    </rPh>
    <rPh sb="4" eb="6">
      <t>ジカ</t>
    </rPh>
    <rPh sb="6" eb="8">
      <t>ハツデン</t>
    </rPh>
    <rPh sb="8" eb="10">
      <t>セツビ</t>
    </rPh>
    <rPh sb="10" eb="11">
      <t>トウ</t>
    </rPh>
    <rPh sb="12" eb="14">
      <t>セイビ</t>
    </rPh>
    <rPh sb="16" eb="18">
      <t>シセツ</t>
    </rPh>
    <rPh sb="19" eb="21">
      <t>タイシン</t>
    </rPh>
    <rPh sb="21" eb="22">
      <t>セイ</t>
    </rPh>
    <phoneticPr fontId="3"/>
  </si>
  <si>
    <t>昭和56年以前に建築された建物（旧耐震基準）である</t>
    <rPh sb="0" eb="2">
      <t>ショウワ</t>
    </rPh>
    <rPh sb="4" eb="5">
      <t>ネン</t>
    </rPh>
    <rPh sb="5" eb="7">
      <t>イゼン</t>
    </rPh>
    <rPh sb="8" eb="10">
      <t>ケンチク</t>
    </rPh>
    <rPh sb="13" eb="15">
      <t>タテモノ</t>
    </rPh>
    <rPh sb="16" eb="17">
      <t>キュウ</t>
    </rPh>
    <rPh sb="17" eb="19">
      <t>タイシン</t>
    </rPh>
    <rPh sb="19" eb="21">
      <t>キジュン</t>
    </rPh>
    <phoneticPr fontId="3"/>
  </si>
  <si>
    <t>2-1</t>
    <phoneticPr fontId="3"/>
  </si>
  <si>
    <t>2-2</t>
    <phoneticPr fontId="3"/>
  </si>
  <si>
    <t>1-2</t>
    <phoneticPr fontId="3"/>
  </si>
  <si>
    <t>1-1</t>
    <phoneticPr fontId="3"/>
  </si>
  <si>
    <t>昭和56年以前に建築された建物（旧耐震基準）ではない</t>
    <rPh sb="0" eb="2">
      <t>ショウワ</t>
    </rPh>
    <rPh sb="4" eb="5">
      <t>ネン</t>
    </rPh>
    <rPh sb="5" eb="7">
      <t>イゼン</t>
    </rPh>
    <rPh sb="8" eb="10">
      <t>ケンチク</t>
    </rPh>
    <rPh sb="13" eb="15">
      <t>タテモノ</t>
    </rPh>
    <rPh sb="16" eb="17">
      <t>キュウ</t>
    </rPh>
    <rPh sb="17" eb="19">
      <t>タイシン</t>
    </rPh>
    <rPh sb="19" eb="21">
      <t>キジュン</t>
    </rPh>
    <phoneticPr fontId="3"/>
  </si>
  <si>
    <t>設問</t>
    <rPh sb="0" eb="2">
      <t>セツモン</t>
    </rPh>
    <phoneticPr fontId="3"/>
  </si>
  <si>
    <t>3-1</t>
    <phoneticPr fontId="3"/>
  </si>
  <si>
    <t>3-2</t>
    <phoneticPr fontId="3"/>
  </si>
  <si>
    <t>耐震診断の結果、耐震性あり</t>
    <rPh sb="0" eb="2">
      <t>タイシン</t>
    </rPh>
    <rPh sb="2" eb="4">
      <t>シンダン</t>
    </rPh>
    <rPh sb="5" eb="7">
      <t>ケッカ</t>
    </rPh>
    <rPh sb="8" eb="11">
      <t>タイシンセイ</t>
    </rPh>
    <phoneticPr fontId="3"/>
  </si>
  <si>
    <t>耐震診断の結果、要改修</t>
    <rPh sb="0" eb="2">
      <t>タイシン</t>
    </rPh>
    <rPh sb="2" eb="4">
      <t>シンダン</t>
    </rPh>
    <rPh sb="5" eb="7">
      <t>ケッカ</t>
    </rPh>
    <rPh sb="8" eb="9">
      <t>ヨウ</t>
    </rPh>
    <rPh sb="9" eb="11">
      <t>カイシュウ</t>
    </rPh>
    <phoneticPr fontId="3"/>
  </si>
  <si>
    <t>4-1</t>
    <phoneticPr fontId="3"/>
  </si>
  <si>
    <t>4-2</t>
    <phoneticPr fontId="3"/>
  </si>
  <si>
    <t>耐震診断を受けた</t>
    <rPh sb="0" eb="2">
      <t>タイシン</t>
    </rPh>
    <rPh sb="2" eb="4">
      <t>シンダン</t>
    </rPh>
    <rPh sb="5" eb="6">
      <t>ウ</t>
    </rPh>
    <phoneticPr fontId="3"/>
  </si>
  <si>
    <t>耐震診断を受けていない</t>
    <rPh sb="0" eb="2">
      <t>タイシン</t>
    </rPh>
    <rPh sb="2" eb="4">
      <t>シンダン</t>
    </rPh>
    <rPh sb="5" eb="6">
      <t>ウ</t>
    </rPh>
    <phoneticPr fontId="3"/>
  </si>
  <si>
    <t>建替、耐震改修予定あり</t>
    <rPh sb="0" eb="2">
      <t>タテカエ</t>
    </rPh>
    <rPh sb="3" eb="5">
      <t>タイシン</t>
    </rPh>
    <rPh sb="5" eb="7">
      <t>カイシュウ</t>
    </rPh>
    <rPh sb="7" eb="9">
      <t>ヨテイ</t>
    </rPh>
    <phoneticPr fontId="3"/>
  </si>
  <si>
    <t>建替、耐震改修予定なし</t>
    <rPh sb="0" eb="2">
      <t>タテカエ</t>
    </rPh>
    <rPh sb="3" eb="5">
      <t>タイシン</t>
    </rPh>
    <rPh sb="5" eb="7">
      <t>カイシュウ</t>
    </rPh>
    <rPh sb="7" eb="9">
      <t>ヨテイ</t>
    </rPh>
    <phoneticPr fontId="3"/>
  </si>
  <si>
    <t>建替、耐震改修の時期</t>
    <rPh sb="0" eb="2">
      <t>タテカエ</t>
    </rPh>
    <rPh sb="3" eb="5">
      <t>タイシン</t>
    </rPh>
    <rPh sb="5" eb="7">
      <t>カイシュウ</t>
    </rPh>
    <rPh sb="8" eb="10">
      <t>ジキ</t>
    </rPh>
    <phoneticPr fontId="3"/>
  </si>
  <si>
    <t>＜補助対象について＞</t>
    <rPh sb="1" eb="3">
      <t>ホジョ</t>
    </rPh>
    <rPh sb="3" eb="5">
      <t>タイショウ</t>
    </rPh>
    <phoneticPr fontId="3"/>
  </si>
  <si>
    <t>振興局名</t>
    <rPh sb="0" eb="3">
      <t>シンコウキョク</t>
    </rPh>
    <rPh sb="3" eb="4">
      <t>メイ</t>
    </rPh>
    <phoneticPr fontId="3"/>
  </si>
  <si>
    <t>＜必要書類＞</t>
    <rPh sb="1" eb="3">
      <t>ヒツヨウ</t>
    </rPh>
    <rPh sb="3" eb="5">
      <t>ショルイ</t>
    </rPh>
    <phoneticPr fontId="3"/>
  </si>
  <si>
    <t>整備する施設を図示したハザードマップ</t>
    <rPh sb="0" eb="2">
      <t>セイビ</t>
    </rPh>
    <rPh sb="4" eb="6">
      <t>シセツ</t>
    </rPh>
    <rPh sb="7" eb="8">
      <t>ズ</t>
    </rPh>
    <rPh sb="8" eb="9">
      <t>ジ</t>
    </rPh>
    <phoneticPr fontId="3"/>
  </si>
  <si>
    <t>2-1</t>
    <phoneticPr fontId="3"/>
  </si>
  <si>
    <t>3-1</t>
    <phoneticPr fontId="3"/>
  </si>
  <si>
    <t>3-2</t>
    <phoneticPr fontId="3"/>
  </si>
  <si>
    <t>非常用自家発電設備のカタログ（使用可能周囲温度がわかるもの）</t>
    <rPh sb="0" eb="3">
      <t>ヒジョウヨウ</t>
    </rPh>
    <rPh sb="3" eb="5">
      <t>ジカ</t>
    </rPh>
    <rPh sb="5" eb="7">
      <t>ハツデン</t>
    </rPh>
    <rPh sb="7" eb="9">
      <t>セツビ</t>
    </rPh>
    <rPh sb="15" eb="17">
      <t>シヨウ</t>
    </rPh>
    <rPh sb="17" eb="19">
      <t>カノウ</t>
    </rPh>
    <rPh sb="19" eb="21">
      <t>シュウイ</t>
    </rPh>
    <rPh sb="21" eb="23">
      <t>オンド</t>
    </rPh>
    <phoneticPr fontId="3"/>
  </si>
  <si>
    <t>ー</t>
    <phoneticPr fontId="3"/>
  </si>
  <si>
    <t>5-1</t>
    <phoneticPr fontId="3"/>
  </si>
  <si>
    <t>5-2</t>
    <phoneticPr fontId="3"/>
  </si>
  <si>
    <t>※</t>
    <phoneticPr fontId="3"/>
  </si>
  <si>
    <t>①</t>
    <phoneticPr fontId="3"/>
  </si>
  <si>
    <t>②</t>
    <phoneticPr fontId="3"/>
  </si>
  <si>
    <t>③</t>
    <phoneticPr fontId="3"/>
  </si>
  <si>
    <t>面積按分した計算書（※）</t>
    <rPh sb="0" eb="2">
      <t>メンセキ</t>
    </rPh>
    <rPh sb="2" eb="4">
      <t>アンブン</t>
    </rPh>
    <rPh sb="6" eb="9">
      <t>ケイサンショ</t>
    </rPh>
    <phoneticPr fontId="3"/>
  </si>
  <si>
    <t>＜入力エラーチェック＞</t>
    <rPh sb="1" eb="3">
      <t>ニュウリョク</t>
    </rPh>
    <phoneticPr fontId="3"/>
  </si>
  <si>
    <t>確認事項①</t>
    <rPh sb="0" eb="2">
      <t>カクニン</t>
    </rPh>
    <rPh sb="2" eb="4">
      <t>ジコウ</t>
    </rPh>
    <phoneticPr fontId="3"/>
  </si>
  <si>
    <t>確認事項</t>
    <rPh sb="0" eb="2">
      <t>カクニン</t>
    </rPh>
    <rPh sb="2" eb="4">
      <t>ジコウ</t>
    </rPh>
    <phoneticPr fontId="3"/>
  </si>
  <si>
    <t>判定</t>
    <rPh sb="0" eb="2">
      <t>ハンテイ</t>
    </rPh>
    <phoneticPr fontId="3"/>
  </si>
  <si>
    <t>エラー内容</t>
    <rPh sb="3" eb="5">
      <t>ナイヨウ</t>
    </rPh>
    <phoneticPr fontId="3"/>
  </si>
  <si>
    <t>確認事項②</t>
    <rPh sb="0" eb="2">
      <t>カクニン</t>
    </rPh>
    <rPh sb="2" eb="4">
      <t>ジコウ</t>
    </rPh>
    <phoneticPr fontId="3"/>
  </si>
  <si>
    <t>確認事項③</t>
    <rPh sb="0" eb="2">
      <t>カクニン</t>
    </rPh>
    <rPh sb="2" eb="4">
      <t>ジコウ</t>
    </rPh>
    <phoneticPr fontId="3"/>
  </si>
  <si>
    <t>確認事項④</t>
    <rPh sb="0" eb="2">
      <t>カクニン</t>
    </rPh>
    <rPh sb="2" eb="4">
      <t>ジコウ</t>
    </rPh>
    <phoneticPr fontId="3"/>
  </si>
  <si>
    <t>確認事項⑤</t>
    <rPh sb="0" eb="2">
      <t>カクニン</t>
    </rPh>
    <rPh sb="2" eb="4">
      <t>ジコウ</t>
    </rPh>
    <phoneticPr fontId="3"/>
  </si>
  <si>
    <t>○</t>
  </si>
  <si>
    <t>補助対象面積の按分方法については、別添「補助対象面積の按分方法」を参照ください。</t>
    <rPh sb="0" eb="2">
      <t>ホジョ</t>
    </rPh>
    <rPh sb="2" eb="4">
      <t>タイショウ</t>
    </rPh>
    <rPh sb="4" eb="6">
      <t>メンセキ</t>
    </rPh>
    <rPh sb="7" eb="9">
      <t>アンブン</t>
    </rPh>
    <rPh sb="9" eb="11">
      <t>ホウホウ</t>
    </rPh>
    <rPh sb="17" eb="19">
      <t>ベッテン</t>
    </rPh>
    <rPh sb="20" eb="22">
      <t>ホジョ</t>
    </rPh>
    <rPh sb="22" eb="24">
      <t>タイショウ</t>
    </rPh>
    <rPh sb="24" eb="26">
      <t>メンセキ</t>
    </rPh>
    <rPh sb="27" eb="29">
      <t>アンブン</t>
    </rPh>
    <rPh sb="29" eb="31">
      <t>ホウホウ</t>
    </rPh>
    <rPh sb="33" eb="35">
      <t>サンショウ</t>
    </rPh>
    <phoneticPr fontId="3"/>
  </si>
  <si>
    <t>上記計算書の算出根拠がわかる書類（例：平面図、見積書等）</t>
    <rPh sb="0" eb="2">
      <t>ジョウキ</t>
    </rPh>
    <rPh sb="2" eb="4">
      <t>ケイサン</t>
    </rPh>
    <rPh sb="4" eb="5">
      <t>ショ</t>
    </rPh>
    <rPh sb="6" eb="8">
      <t>サンシュツ</t>
    </rPh>
    <rPh sb="8" eb="10">
      <t>コンキョ</t>
    </rPh>
    <rPh sb="14" eb="16">
      <t>ショルイ</t>
    </rPh>
    <rPh sb="17" eb="18">
      <t>レイ</t>
    </rPh>
    <rPh sb="19" eb="22">
      <t>ヘイメンズ</t>
    </rPh>
    <rPh sb="23" eb="26">
      <t>ミツモリショ</t>
    </rPh>
    <rPh sb="26" eb="27">
      <t>トウ</t>
    </rPh>
    <phoneticPr fontId="3"/>
  </si>
  <si>
    <t>参考として「補助対象面積確認シート」を添付しています。</t>
    <rPh sb="0" eb="2">
      <t>サンコウ</t>
    </rPh>
    <rPh sb="6" eb="8">
      <t>ホジョ</t>
    </rPh>
    <rPh sb="8" eb="10">
      <t>タイショウ</t>
    </rPh>
    <rPh sb="10" eb="12">
      <t>メンセキ</t>
    </rPh>
    <rPh sb="12" eb="14">
      <t>カクニン</t>
    </rPh>
    <rPh sb="19" eb="21">
      <t>テンプ</t>
    </rPh>
    <phoneticPr fontId="3"/>
  </si>
  <si>
    <t>計</t>
    <rPh sb="0" eb="1">
      <t>ケイ</t>
    </rPh>
    <phoneticPr fontId="5"/>
  </si>
  <si>
    <t>㎡</t>
    <phoneticPr fontId="5"/>
  </si>
  <si>
    <t>対象事業の専有面積及び対象事業に係る共有面積以外は対象とならない。</t>
    <phoneticPr fontId="5"/>
  </si>
  <si>
    <t>（２）協議に含めて
はいない</t>
    <rPh sb="3" eb="5">
      <t>キョウギ</t>
    </rPh>
    <rPh sb="6" eb="7">
      <t>フク</t>
    </rPh>
    <phoneticPr fontId="5"/>
  </si>
  <si>
    <t>共有部分（Ｂ）
算出の計算式</t>
    <rPh sb="0" eb="2">
      <t>キョウユウ</t>
    </rPh>
    <rPh sb="2" eb="4">
      <t>ブブン</t>
    </rPh>
    <rPh sb="8" eb="10">
      <t>サンシュツ</t>
    </rPh>
    <rPh sb="11" eb="13">
      <t>ケイサン</t>
    </rPh>
    <rPh sb="13" eb="14">
      <t>シキ</t>
    </rPh>
    <phoneticPr fontId="5"/>
  </si>
  <si>
    <t>（１）面積比按分して
協議に含めている</t>
    <rPh sb="3" eb="5">
      <t>メンセキ</t>
    </rPh>
    <rPh sb="5" eb="6">
      <t>ヒ</t>
    </rPh>
    <rPh sb="6" eb="8">
      <t>アンブン</t>
    </rPh>
    <rPh sb="11" eb="13">
      <t>キョウギ</t>
    </rPh>
    <rPh sb="14" eb="15">
      <t>フク</t>
    </rPh>
    <phoneticPr fontId="5"/>
  </si>
  <si>
    <t>※３　共有部分の取扱い</t>
    <rPh sb="3" eb="5">
      <t>キョウユウ</t>
    </rPh>
    <rPh sb="5" eb="7">
      <t>ブブン</t>
    </rPh>
    <rPh sb="8" eb="10">
      <t>トリアツカ</t>
    </rPh>
    <phoneticPr fontId="5"/>
  </si>
  <si>
    <t>計(C)=A+B
合計後に小数点以下第1位を四捨五入</t>
    <rPh sb="0" eb="1">
      <t>ケイ</t>
    </rPh>
    <rPh sb="9" eb="11">
      <t>ゴウケイ</t>
    </rPh>
    <rPh sb="11" eb="12">
      <t>ゴ</t>
    </rPh>
    <rPh sb="13" eb="16">
      <t>ショウスウテン</t>
    </rPh>
    <rPh sb="16" eb="18">
      <t>イカ</t>
    </rPh>
    <rPh sb="18" eb="19">
      <t>ダイ</t>
    </rPh>
    <rPh sb="20" eb="21">
      <t>イ</t>
    </rPh>
    <rPh sb="22" eb="26">
      <t>シシャゴニュウ</t>
    </rPh>
    <phoneticPr fontId="5"/>
  </si>
  <si>
    <t>共有部分(B)</t>
    <rPh sb="0" eb="2">
      <t>キョウユウ</t>
    </rPh>
    <rPh sb="2" eb="4">
      <t>ブブン</t>
    </rPh>
    <phoneticPr fontId="5"/>
  </si>
  <si>
    <t>専有部分(A)</t>
    <rPh sb="0" eb="2">
      <t>センユウ</t>
    </rPh>
    <rPh sb="2" eb="4">
      <t>ブブン</t>
    </rPh>
    <phoneticPr fontId="5"/>
  </si>
  <si>
    <t>事業種別　※２
補助対象は①～⑥です。</t>
    <rPh sb="0" eb="2">
      <t>ジギョウ</t>
    </rPh>
    <rPh sb="2" eb="4">
      <t>シュベツ</t>
    </rPh>
    <rPh sb="8" eb="10">
      <t>ホジョ</t>
    </rPh>
    <rPh sb="10" eb="12">
      <t>タイショウ</t>
    </rPh>
    <phoneticPr fontId="5"/>
  </si>
  <si>
    <t>実施主体</t>
    <rPh sb="0" eb="2">
      <t>ジッシ</t>
    </rPh>
    <rPh sb="2" eb="4">
      <t>シュタイ</t>
    </rPh>
    <phoneticPr fontId="5"/>
  </si>
  <si>
    <t>階</t>
    <rPh sb="0" eb="1">
      <t>カイ</t>
    </rPh>
    <phoneticPr fontId="5"/>
  </si>
  <si>
    <t>３階</t>
    <rPh sb="1" eb="2">
      <t>カイ</t>
    </rPh>
    <phoneticPr fontId="5"/>
  </si>
  <si>
    <t>２階</t>
    <rPh sb="1" eb="2">
      <t>カイ</t>
    </rPh>
    <phoneticPr fontId="5"/>
  </si>
  <si>
    <t>１階</t>
    <rPh sb="1" eb="2">
      <t>カイ</t>
    </rPh>
    <phoneticPr fontId="5"/>
  </si>
  <si>
    <t>各階別床面積</t>
    <rPh sb="0" eb="2">
      <t>カクカイ</t>
    </rPh>
    <rPh sb="2" eb="3">
      <t>ベツ</t>
    </rPh>
    <rPh sb="3" eb="6">
      <t>ユカメンセキ</t>
    </rPh>
    <phoneticPr fontId="5"/>
  </si>
  <si>
    <t>※１　事業専有面積</t>
    <rPh sb="3" eb="5">
      <t>ジギョウ</t>
    </rPh>
    <rPh sb="5" eb="7">
      <t>センユウ</t>
    </rPh>
    <rPh sb="7" eb="9">
      <t>メンセキ</t>
    </rPh>
    <phoneticPr fontId="5"/>
  </si>
  <si>
    <t>建物全体の総床面積</t>
    <rPh sb="0" eb="2">
      <t>タテモノ</t>
    </rPh>
    <rPh sb="2" eb="4">
      <t>ゼンタイ</t>
    </rPh>
    <rPh sb="5" eb="6">
      <t>ソウ</t>
    </rPh>
    <rPh sb="6" eb="9">
      <t>ユカメンセキ</t>
    </rPh>
    <phoneticPr fontId="5"/>
  </si>
  <si>
    <t>※３　（１）または（２）の該当する方に〇を、（１）の場合は算定式を記入してください。</t>
    <rPh sb="26" eb="28">
      <t>バアイ</t>
    </rPh>
    <phoneticPr fontId="5"/>
  </si>
  <si>
    <t>※２　該当する事業種別を〇で囲んでください。</t>
    <rPh sb="3" eb="5">
      <t>ガイトウ</t>
    </rPh>
    <rPh sb="7" eb="9">
      <t>ジギョウ</t>
    </rPh>
    <rPh sb="9" eb="11">
      <t>シュベツ</t>
    </rPh>
    <rPh sb="14" eb="15">
      <t>カコ</t>
    </rPh>
    <phoneticPr fontId="5"/>
  </si>
  <si>
    <t>※１　各階に該当する事業種別の番号と面積を全て記入してください。</t>
    <rPh sb="3" eb="5">
      <t>カクカイ</t>
    </rPh>
    <rPh sb="6" eb="8">
      <t>ガイトウ</t>
    </rPh>
    <rPh sb="10" eb="12">
      <t>ジギョウ</t>
    </rPh>
    <rPh sb="12" eb="14">
      <t>シュベツ</t>
    </rPh>
    <rPh sb="15" eb="17">
      <t>バンゴウ</t>
    </rPh>
    <rPh sb="18" eb="20">
      <t>メンセキ</t>
    </rPh>
    <rPh sb="21" eb="22">
      <t>スベ</t>
    </rPh>
    <rPh sb="23" eb="25">
      <t>キニュウ</t>
    </rPh>
    <phoneticPr fontId="5"/>
  </si>
  <si>
    <t>□：記入上の留意点</t>
    <rPh sb="2" eb="4">
      <t>キニュウ</t>
    </rPh>
    <rPh sb="4" eb="5">
      <t>ジョウ</t>
    </rPh>
    <rPh sb="6" eb="9">
      <t>リュウイテン</t>
    </rPh>
    <phoneticPr fontId="5"/>
  </si>
  <si>
    <t>施設名</t>
    <rPh sb="0" eb="2">
      <t>シセツ</t>
    </rPh>
    <rPh sb="2" eb="3">
      <t>メイ</t>
    </rPh>
    <phoneticPr fontId="5"/>
  </si>
  <si>
    <t>（別添３）</t>
    <rPh sb="1" eb="3">
      <t>ベッテン</t>
    </rPh>
    <phoneticPr fontId="5"/>
  </si>
  <si>
    <t>計　　　　　　　　　　　㎡</t>
    <rPh sb="0" eb="1">
      <t>ケイ</t>
    </rPh>
    <phoneticPr fontId="5"/>
  </si>
  <si>
    <t>補助対象面積確認シート（施設単位で別葉とし、必ず確認シートを作成し提出してください。）</t>
    <rPh sb="0" eb="2">
      <t>ホジョ</t>
    </rPh>
    <rPh sb="2" eb="4">
      <t>タイショウ</t>
    </rPh>
    <rPh sb="4" eb="6">
      <t>メンセキ</t>
    </rPh>
    <rPh sb="6" eb="8">
      <t>カクニン</t>
    </rPh>
    <rPh sb="12" eb="14">
      <t>シセツ</t>
    </rPh>
    <rPh sb="14" eb="16">
      <t>タンイ</t>
    </rPh>
    <rPh sb="17" eb="19">
      <t>ベツヨウ</t>
    </rPh>
    <rPh sb="22" eb="23">
      <t>カナラ</t>
    </rPh>
    <rPh sb="24" eb="26">
      <t>カクニン</t>
    </rPh>
    <rPh sb="30" eb="32">
      <t>サクセイ</t>
    </rPh>
    <rPh sb="33" eb="35">
      <t>テイシュツ</t>
    </rPh>
    <phoneticPr fontId="5"/>
  </si>
  <si>
    <t>①特別養護老人ホーム</t>
    <rPh sb="1" eb="3">
      <t>トクベツ</t>
    </rPh>
    <rPh sb="3" eb="5">
      <t>ヨウゴ</t>
    </rPh>
    <rPh sb="5" eb="7">
      <t>ロウジン</t>
    </rPh>
    <phoneticPr fontId="5"/>
  </si>
  <si>
    <t>②①に併設される老人短期入所施設</t>
    <rPh sb="3" eb="5">
      <t>ヘイセツ</t>
    </rPh>
    <rPh sb="8" eb="10">
      <t>ロウジン</t>
    </rPh>
    <rPh sb="10" eb="12">
      <t>タンキ</t>
    </rPh>
    <rPh sb="12" eb="14">
      <t>ニュウショ</t>
    </rPh>
    <rPh sb="14" eb="16">
      <t>シセツ</t>
    </rPh>
    <phoneticPr fontId="5"/>
  </si>
  <si>
    <t>③軽費老人ホーム（ケアハウス・A型・B型）</t>
    <rPh sb="1" eb="3">
      <t>ケイヒ</t>
    </rPh>
    <rPh sb="3" eb="5">
      <t>ロウジン</t>
    </rPh>
    <rPh sb="16" eb="17">
      <t>ガタ</t>
    </rPh>
    <rPh sb="19" eb="20">
      <t>ガタ</t>
    </rPh>
    <phoneticPr fontId="5"/>
  </si>
  <si>
    <t>④介護老人保健施設</t>
    <phoneticPr fontId="5"/>
  </si>
  <si>
    <t>⑤介護医療院</t>
    <rPh sb="1" eb="3">
      <t>カイゴ</t>
    </rPh>
    <rPh sb="3" eb="5">
      <t>イリョウ</t>
    </rPh>
    <rPh sb="5" eb="6">
      <t>イン</t>
    </rPh>
    <phoneticPr fontId="5"/>
  </si>
  <si>
    <t>⑥養護老人ホーム</t>
    <rPh sb="1" eb="3">
      <t>ヨウゴ</t>
    </rPh>
    <rPh sb="3" eb="5">
      <t>ロウジン</t>
    </rPh>
    <phoneticPr fontId="5"/>
  </si>
  <si>
    <t>対象事業の専有面積及び対象事業に係る共有面積以外は対象とならない。</t>
    <phoneticPr fontId="3"/>
  </si>
  <si>
    <t>⑦有料老人ホーム</t>
    <phoneticPr fontId="3"/>
  </si>
  <si>
    <t>⑧通所介護事業所</t>
    <phoneticPr fontId="3"/>
  </si>
  <si>
    <t>⑨②以外の老人短期入所施設</t>
    <rPh sb="2" eb="4">
      <t>イガイ</t>
    </rPh>
    <rPh sb="5" eb="7">
      <t>ロウジン</t>
    </rPh>
    <rPh sb="7" eb="9">
      <t>タンキ</t>
    </rPh>
    <rPh sb="9" eb="11">
      <t>ニュウショ</t>
    </rPh>
    <rPh sb="11" eb="13">
      <t>シセツ</t>
    </rPh>
    <phoneticPr fontId="3"/>
  </si>
  <si>
    <t>⑩老人福祉センター</t>
    <rPh sb="1" eb="3">
      <t>ロウジン</t>
    </rPh>
    <rPh sb="3" eb="5">
      <t>フクシ</t>
    </rPh>
    <phoneticPr fontId="5"/>
  </si>
  <si>
    <t>⑪老人福祉施設付設作業所</t>
    <rPh sb="1" eb="3">
      <t>ロウジン</t>
    </rPh>
    <rPh sb="3" eb="5">
      <t>フクシ</t>
    </rPh>
    <rPh sb="5" eb="7">
      <t>シセツ</t>
    </rPh>
    <rPh sb="7" eb="9">
      <t>フセツ</t>
    </rPh>
    <rPh sb="9" eb="12">
      <t>サギョウショ</t>
    </rPh>
    <phoneticPr fontId="5"/>
  </si>
  <si>
    <t>⑫老人介護支援センター</t>
    <rPh sb="1" eb="3">
      <t>ロウジン</t>
    </rPh>
    <rPh sb="3" eb="5">
      <t>カイゴ</t>
    </rPh>
    <rPh sb="5" eb="7">
      <t>シエン</t>
    </rPh>
    <phoneticPr fontId="5"/>
  </si>
  <si>
    <t>⑬病院、診療所、デイケア、訪問看護事業所</t>
    <rPh sb="1" eb="3">
      <t>ビョウイン</t>
    </rPh>
    <rPh sb="4" eb="7">
      <t>シンリョウジョ</t>
    </rPh>
    <rPh sb="13" eb="15">
      <t>ホウモン</t>
    </rPh>
    <rPh sb="15" eb="17">
      <t>カンゴ</t>
    </rPh>
    <rPh sb="17" eb="20">
      <t>ジギョウショ</t>
    </rPh>
    <phoneticPr fontId="5"/>
  </si>
  <si>
    <t>⑭通所リハビリテーション事業所</t>
    <rPh sb="1" eb="3">
      <t>ツウショ</t>
    </rPh>
    <rPh sb="12" eb="15">
      <t>ジギョウショ</t>
    </rPh>
    <phoneticPr fontId="5"/>
  </si>
  <si>
    <t>⑮住宅、アパート</t>
    <rPh sb="1" eb="3">
      <t>ジュウタク</t>
    </rPh>
    <phoneticPr fontId="5"/>
  </si>
  <si>
    <t>⑯保育所、託児所、地域交流施設</t>
    <rPh sb="1" eb="3">
      <t>ホイク</t>
    </rPh>
    <rPh sb="3" eb="4">
      <t>ジョ</t>
    </rPh>
    <rPh sb="5" eb="8">
      <t>タクジジョ</t>
    </rPh>
    <rPh sb="9" eb="11">
      <t>チイキ</t>
    </rPh>
    <rPh sb="11" eb="13">
      <t>コウリュウ</t>
    </rPh>
    <rPh sb="13" eb="15">
      <t>シセツ</t>
    </rPh>
    <phoneticPr fontId="5"/>
  </si>
  <si>
    <t>⑰障害者GH等の障害者施設</t>
    <rPh sb="1" eb="4">
      <t>ショウガイシャ</t>
    </rPh>
    <rPh sb="6" eb="7">
      <t>トウ</t>
    </rPh>
    <rPh sb="8" eb="11">
      <t>ショウガイシャ</t>
    </rPh>
    <rPh sb="11" eb="13">
      <t>シセツ</t>
    </rPh>
    <phoneticPr fontId="5"/>
  </si>
  <si>
    <t>⑱店舗（薬局他）</t>
    <rPh sb="1" eb="3">
      <t>テンポ</t>
    </rPh>
    <rPh sb="4" eb="6">
      <t>ヤッキョク</t>
    </rPh>
    <rPh sb="6" eb="7">
      <t>ホカ</t>
    </rPh>
    <phoneticPr fontId="5"/>
  </si>
  <si>
    <t>⑲その他（　　　　　　　　　　　　　　　）</t>
    <rPh sb="3" eb="4">
      <t>タ</t>
    </rPh>
    <phoneticPr fontId="5"/>
  </si>
  <si>
    <t>社会福祉法人A</t>
    <rPh sb="0" eb="2">
      <t>シャカイ</t>
    </rPh>
    <rPh sb="2" eb="4">
      <t>フクシ</t>
    </rPh>
    <rPh sb="4" eb="6">
      <t>ホウジン</t>
    </rPh>
    <phoneticPr fontId="3"/>
  </si>
  <si>
    <t>３００．００㎡</t>
    <phoneticPr fontId="5"/>
  </si>
  <si>
    <t>②併設老人短期入所施設５０．００㎡、⑬病院２５０．００㎡</t>
    <rPh sb="1" eb="3">
      <t>ヘイセツ</t>
    </rPh>
    <rPh sb="3" eb="5">
      <t>ロウジン</t>
    </rPh>
    <rPh sb="5" eb="7">
      <t>タンキ</t>
    </rPh>
    <rPh sb="7" eb="9">
      <t>ニュウショ</t>
    </rPh>
    <rPh sb="9" eb="11">
      <t>シセツ</t>
    </rPh>
    <rPh sb="19" eb="21">
      <t>ビョウイン</t>
    </rPh>
    <phoneticPr fontId="5"/>
  </si>
  <si>
    <t>計　　　　　　　　　　　９００．００㎡</t>
    <rPh sb="0" eb="1">
      <t>ケイ</t>
    </rPh>
    <phoneticPr fontId="5"/>
  </si>
  <si>
    <t>⑲屋内駐車場３００．００㎡</t>
    <rPh sb="1" eb="3">
      <t>オクナイ</t>
    </rPh>
    <rPh sb="3" eb="6">
      <t>チュウシャジョウ</t>
    </rPh>
    <phoneticPr fontId="3"/>
  </si>
  <si>
    <t>①特別養護老人ホーム３００．００㎡</t>
    <phoneticPr fontId="3"/>
  </si>
  <si>
    <t>⑲その他（屋内駐車場）</t>
    <rPh sb="3" eb="4">
      <t>タ</t>
    </rPh>
    <rPh sb="5" eb="7">
      <t>オクナイ</t>
    </rPh>
    <rPh sb="7" eb="10">
      <t>チュウシャジョウ</t>
    </rPh>
    <phoneticPr fontId="5"/>
  </si>
  <si>
    <t>２５０㎡</t>
    <phoneticPr fontId="5"/>
  </si>
  <si>
    <t>５０㎡</t>
    <phoneticPr fontId="5"/>
  </si>
  <si>
    <t>３００㎡</t>
    <phoneticPr fontId="5"/>
  </si>
  <si>
    <t>２５０．０㎡</t>
    <phoneticPr fontId="5"/>
  </si>
  <si>
    <t>５０．０㎡</t>
    <phoneticPr fontId="5"/>
  </si>
  <si>
    <t>３５．６㎡</t>
    <phoneticPr fontId="5"/>
  </si>
  <si>
    <t>１４．４㎡</t>
    <phoneticPr fontId="5"/>
  </si>
  <si>
    <t>２２０．０㎡</t>
    <phoneticPr fontId="5"/>
  </si>
  <si>
    <t>３０．０㎡</t>
    <phoneticPr fontId="5"/>
  </si>
  <si>
    <t>３００．０㎡</t>
    <phoneticPr fontId="5"/>
  </si>
  <si>
    <t>８０５．６㎡</t>
    <phoneticPr fontId="5"/>
  </si>
  <si>
    <t>９４．４㎡</t>
    <phoneticPr fontId="5"/>
  </si>
  <si>
    <t>９００㎡</t>
    <phoneticPr fontId="5"/>
  </si>
  <si>
    <t>９００－５０５．６－３００</t>
    <phoneticPr fontId="3"/>
  </si>
  <si>
    <t>○</t>
    <phoneticPr fontId="3"/>
  </si>
  <si>
    <t>94.4*（250/505.6㎡）＝46.67㎡≒47㎡</t>
    <phoneticPr fontId="3"/>
  </si>
  <si>
    <t>対象施設の専有面積</t>
    <rPh sb="0" eb="2">
      <t>タイショウ</t>
    </rPh>
    <rPh sb="2" eb="4">
      <t>シセツ</t>
    </rPh>
    <rPh sb="5" eb="7">
      <t>センユウ</t>
    </rPh>
    <rPh sb="7" eb="9">
      <t>メンセキ</t>
    </rPh>
    <phoneticPr fontId="3"/>
  </si>
  <si>
    <t>対象施設の共用部面積</t>
    <rPh sb="0" eb="2">
      <t>タイショウ</t>
    </rPh>
    <rPh sb="2" eb="4">
      <t>シセツ</t>
    </rPh>
    <rPh sb="5" eb="8">
      <t>キョウヨウブ</t>
    </rPh>
    <phoneticPr fontId="3"/>
  </si>
  <si>
    <t>建物の総床面積</t>
    <rPh sb="0" eb="2">
      <t>タテモノ</t>
    </rPh>
    <rPh sb="3" eb="7">
      <t>ソウユカメンセキ</t>
    </rPh>
    <phoneticPr fontId="3"/>
  </si>
  <si>
    <t>補助対象経費×（①＋②）／③</t>
    <rPh sb="0" eb="2">
      <t>ホジョ</t>
    </rPh>
    <rPh sb="2" eb="4">
      <t>タイショウ</t>
    </rPh>
    <rPh sb="4" eb="6">
      <t>ケイヒ</t>
    </rPh>
    <phoneticPr fontId="3"/>
  </si>
  <si>
    <t>＜補助対象について②＞</t>
    <rPh sb="1" eb="3">
      <t>ホジョ</t>
    </rPh>
    <rPh sb="3" eb="5">
      <t>タイショウ</t>
    </rPh>
    <phoneticPr fontId="3"/>
  </si>
  <si>
    <t>設備の設置場所が市町村が定めるハザードエリア外</t>
    <rPh sb="0" eb="2">
      <t>セツビ</t>
    </rPh>
    <rPh sb="3" eb="5">
      <t>セッチ</t>
    </rPh>
    <rPh sb="5" eb="7">
      <t>バショ</t>
    </rPh>
    <rPh sb="8" eb="11">
      <t>シチョウソン</t>
    </rPh>
    <rPh sb="12" eb="13">
      <t>サダ</t>
    </rPh>
    <rPh sb="22" eb="23">
      <t>ガイ</t>
    </rPh>
    <phoneticPr fontId="5"/>
  </si>
  <si>
    <t>設備の設置場所が市町村が定めるハザードエリア内</t>
    <rPh sb="0" eb="2">
      <t>セツビ</t>
    </rPh>
    <rPh sb="3" eb="5">
      <t>セッチ</t>
    </rPh>
    <rPh sb="5" eb="7">
      <t>バショ</t>
    </rPh>
    <rPh sb="8" eb="11">
      <t>シチョウソン</t>
    </rPh>
    <rPh sb="12" eb="13">
      <t>サダ</t>
    </rPh>
    <rPh sb="22" eb="23">
      <t>ナイ</t>
    </rPh>
    <phoneticPr fontId="5"/>
  </si>
  <si>
    <t>検討している</t>
    <rPh sb="0" eb="2">
      <t>ケントウ</t>
    </rPh>
    <phoneticPr fontId="5"/>
  </si>
  <si>
    <t>検討していない</t>
    <rPh sb="0" eb="2">
      <t>ケントウ</t>
    </rPh>
    <phoneticPr fontId="5"/>
  </si>
  <si>
    <t>＜補助対象について③＞</t>
    <rPh sb="1" eb="3">
      <t>ホジョ</t>
    </rPh>
    <rPh sb="3" eb="5">
      <t>タイショウ</t>
    </rPh>
    <phoneticPr fontId="3"/>
  </si>
  <si>
    <t>連続運転予定時間</t>
    <rPh sb="0" eb="2">
      <t>レンゾク</t>
    </rPh>
    <rPh sb="2" eb="4">
      <t>ウンテン</t>
    </rPh>
    <rPh sb="4" eb="6">
      <t>ヨテイ</t>
    </rPh>
    <rPh sb="6" eb="8">
      <t>ジカン</t>
    </rPh>
    <phoneticPr fontId="5"/>
  </si>
  <si>
    <t>1時間以内</t>
    <rPh sb="1" eb="3">
      <t>ジカン</t>
    </rPh>
    <rPh sb="3" eb="5">
      <t>イナイ</t>
    </rPh>
    <phoneticPr fontId="3"/>
  </si>
  <si>
    <t>3時間以内</t>
    <rPh sb="1" eb="3">
      <t>ジカン</t>
    </rPh>
    <rPh sb="3" eb="5">
      <t>イナイ</t>
    </rPh>
    <phoneticPr fontId="3"/>
  </si>
  <si>
    <t>5時間以内</t>
    <rPh sb="1" eb="3">
      <t>ジカン</t>
    </rPh>
    <rPh sb="3" eb="5">
      <t>イナイ</t>
    </rPh>
    <phoneticPr fontId="3"/>
  </si>
  <si>
    <t>8時間以内</t>
    <rPh sb="1" eb="3">
      <t>ジカン</t>
    </rPh>
    <rPh sb="3" eb="5">
      <t>イナイ</t>
    </rPh>
    <phoneticPr fontId="3"/>
  </si>
  <si>
    <t>12時間以内</t>
    <rPh sb="2" eb="4">
      <t>ジカン</t>
    </rPh>
    <rPh sb="4" eb="6">
      <t>イナイ</t>
    </rPh>
    <phoneticPr fontId="3"/>
  </si>
  <si>
    <t>24時間以内</t>
    <rPh sb="2" eb="4">
      <t>ジカン</t>
    </rPh>
    <rPh sb="4" eb="6">
      <t>イナイ</t>
    </rPh>
    <phoneticPr fontId="3"/>
  </si>
  <si>
    <t>48時間以内</t>
    <rPh sb="2" eb="4">
      <t>ジカン</t>
    </rPh>
    <rPh sb="4" eb="6">
      <t>イナイ</t>
    </rPh>
    <phoneticPr fontId="3"/>
  </si>
  <si>
    <t>72時間以内</t>
    <rPh sb="2" eb="4">
      <t>ジカン</t>
    </rPh>
    <rPh sb="4" eb="6">
      <t>イナイ</t>
    </rPh>
    <phoneticPr fontId="3"/>
  </si>
  <si>
    <t>72時間以上</t>
    <rPh sb="2" eb="4">
      <t>ジカン</t>
    </rPh>
    <rPh sb="4" eb="6">
      <t>イジョウ</t>
    </rPh>
    <phoneticPr fontId="3"/>
  </si>
  <si>
    <t>連続運転可能時間</t>
    <rPh sb="0" eb="2">
      <t>レンゾク</t>
    </rPh>
    <rPh sb="2" eb="4">
      <t>ウンテン</t>
    </rPh>
    <rPh sb="4" eb="6">
      <t>カノウ</t>
    </rPh>
    <rPh sb="6" eb="8">
      <t>ジカン</t>
    </rPh>
    <phoneticPr fontId="3"/>
  </si>
  <si>
    <t>＜補助対象について④＞</t>
    <rPh sb="1" eb="3">
      <t>ホジョ</t>
    </rPh>
    <rPh sb="3" eb="5">
      <t>タイショウ</t>
    </rPh>
    <phoneticPr fontId="3"/>
  </si>
  <si>
    <t>協定等を結んでいる</t>
    <rPh sb="0" eb="2">
      <t>キョウテイ</t>
    </rPh>
    <rPh sb="2" eb="3">
      <t>トウ</t>
    </rPh>
    <rPh sb="4" eb="5">
      <t>ムス</t>
    </rPh>
    <phoneticPr fontId="5"/>
  </si>
  <si>
    <t>協定等を結んでいない</t>
    <rPh sb="0" eb="2">
      <t>キョウテイ</t>
    </rPh>
    <rPh sb="2" eb="3">
      <t>トウ</t>
    </rPh>
    <rPh sb="4" eb="5">
      <t>ムス</t>
    </rPh>
    <phoneticPr fontId="5"/>
  </si>
  <si>
    <t>6</t>
    <phoneticPr fontId="3"/>
  </si>
  <si>
    <t>非常用自家発電設備のカタログ（連続運転可能時間がわかるもの）</t>
    <rPh sb="15" eb="17">
      <t>レンゾク</t>
    </rPh>
    <rPh sb="17" eb="19">
      <t>ウンテン</t>
    </rPh>
    <rPh sb="19" eb="21">
      <t>カノウ</t>
    </rPh>
    <rPh sb="21" eb="23">
      <t>ジカン</t>
    </rPh>
    <phoneticPr fontId="3"/>
  </si>
  <si>
    <t>協定書の写し</t>
    <rPh sb="0" eb="3">
      <t>キョウテイショ</t>
    </rPh>
    <rPh sb="4" eb="5">
      <t>ウツ</t>
    </rPh>
    <phoneticPr fontId="3"/>
  </si>
  <si>
    <t>確認事項⑥</t>
    <rPh sb="0" eb="2">
      <t>カクニン</t>
    </rPh>
    <rPh sb="2" eb="4">
      <t>ジコウ</t>
    </rPh>
    <phoneticPr fontId="3"/>
  </si>
  <si>
    <t>確認事項⑦</t>
    <rPh sb="0" eb="2">
      <t>カクニン</t>
    </rPh>
    <rPh sb="2" eb="4">
      <t>ジコウ</t>
    </rPh>
    <phoneticPr fontId="3"/>
  </si>
  <si>
    <t>確認事項⑧</t>
    <rPh sb="0" eb="2">
      <t>カクニン</t>
    </rPh>
    <rPh sb="2" eb="4">
      <t>ジコウ</t>
    </rPh>
    <phoneticPr fontId="3"/>
  </si>
  <si>
    <t>出力（KW）</t>
    <rPh sb="0" eb="2">
      <t>シュツリョク</t>
    </rPh>
    <phoneticPr fontId="3"/>
  </si>
  <si>
    <t>燃料消費量（L/h）</t>
    <rPh sb="0" eb="2">
      <t>ネンリョウ</t>
    </rPh>
    <rPh sb="2" eb="5">
      <t>ショウヒリョウ</t>
    </rPh>
    <phoneticPr fontId="3"/>
  </si>
  <si>
    <t>槽容量（L）</t>
    <rPh sb="0" eb="1">
      <t>ソウ</t>
    </rPh>
    <rPh sb="1" eb="3">
      <t>ヨウリョウ</t>
    </rPh>
    <phoneticPr fontId="3"/>
  </si>
  <si>
    <t>←</t>
    <phoneticPr fontId="3"/>
  </si>
  <si>
    <t>自動計算</t>
    <rPh sb="0" eb="2">
      <t>ジドウ</t>
    </rPh>
    <rPh sb="2" eb="4">
      <t>ケイサン</t>
    </rPh>
    <phoneticPr fontId="3"/>
  </si>
  <si>
    <t>備蓄容量（L）</t>
    <rPh sb="0" eb="2">
      <t>ビチク</t>
    </rPh>
    <rPh sb="2" eb="4">
      <t>ヨウリョウ</t>
    </rPh>
    <phoneticPr fontId="5"/>
  </si>
  <si>
    <t>⑦の槽容量を除いた容量</t>
    <rPh sb="2" eb="5">
      <t>ソウヨウリョウ</t>
    </rPh>
    <rPh sb="6" eb="7">
      <t>ノゾ</t>
    </rPh>
    <rPh sb="9" eb="11">
      <t>ヨウリョウ</t>
    </rPh>
    <phoneticPr fontId="3"/>
  </si>
  <si>
    <t>備蓄を踏まえた連続運転可能時間</t>
    <rPh sb="0" eb="2">
      <t>ビチク</t>
    </rPh>
    <rPh sb="3" eb="4">
      <t>フ</t>
    </rPh>
    <rPh sb="7" eb="9">
      <t>レンゾク</t>
    </rPh>
    <rPh sb="9" eb="11">
      <t>ウンテン</t>
    </rPh>
    <rPh sb="11" eb="13">
      <t>カノウ</t>
    </rPh>
    <rPh sb="13" eb="15">
      <t>ジカン</t>
    </rPh>
    <phoneticPr fontId="3"/>
  </si>
  <si>
    <t>河川氾濫による想定浸水深が0.5mであるため、非常用自家発の設置高を1.0mにして対策。</t>
    <rPh sb="0" eb="2">
      <t>カセン</t>
    </rPh>
    <rPh sb="2" eb="4">
      <t>ハンラン</t>
    </rPh>
    <rPh sb="7" eb="9">
      <t>ソウテイ</t>
    </rPh>
    <rPh sb="9" eb="11">
      <t>シンスイ</t>
    </rPh>
    <rPh sb="11" eb="12">
      <t>シン</t>
    </rPh>
    <rPh sb="23" eb="26">
      <t>ヒジョウヨウ</t>
    </rPh>
    <rPh sb="26" eb="29">
      <t>ジカハツ</t>
    </rPh>
    <rPh sb="30" eb="32">
      <t>セッチ</t>
    </rPh>
    <rPh sb="32" eb="33">
      <t>ダカ</t>
    </rPh>
    <rPh sb="41" eb="43">
      <t>タイサク</t>
    </rPh>
    <phoneticPr fontId="3"/>
  </si>
  <si>
    <t>-20℃</t>
    <phoneticPr fontId="3"/>
  </si>
  <si>
    <t>○○のため。</t>
    <phoneticPr fontId="3"/>
  </si>
  <si>
    <t>-30～40℃</t>
    <phoneticPr fontId="3"/>
  </si>
  <si>
    <t>業者と打ち合わせの結果、当該機種で容量が足りるとされたため。整い次第提出します。</t>
    <rPh sb="0" eb="2">
      <t>ギョウシャ</t>
    </rPh>
    <rPh sb="3" eb="4">
      <t>ウ</t>
    </rPh>
    <rPh sb="5" eb="6">
      <t>ア</t>
    </rPh>
    <rPh sb="9" eb="11">
      <t>ケッカ</t>
    </rPh>
    <rPh sb="12" eb="14">
      <t>トウガイ</t>
    </rPh>
    <rPh sb="14" eb="16">
      <t>キシュ</t>
    </rPh>
    <rPh sb="17" eb="19">
      <t>ヨウリョウ</t>
    </rPh>
    <rPh sb="20" eb="21">
      <t>タ</t>
    </rPh>
    <rPh sb="30" eb="31">
      <t>トトノ</t>
    </rPh>
    <rPh sb="32" eb="34">
      <t>シダイ</t>
    </rPh>
    <rPh sb="34" eb="36">
      <t>テイシュツ</t>
    </rPh>
    <phoneticPr fontId="3"/>
  </si>
  <si>
    <t>GSが施設に隣接しているため、そこから提供を受けて72時間以上の連続運転が可能。</t>
    <rPh sb="3" eb="5">
      <t>シセツ</t>
    </rPh>
    <rPh sb="6" eb="8">
      <t>リンセツ</t>
    </rPh>
    <rPh sb="19" eb="21">
      <t>テイキョウ</t>
    </rPh>
    <rPh sb="22" eb="23">
      <t>ウ</t>
    </rPh>
    <rPh sb="27" eb="29">
      <t>ジカン</t>
    </rPh>
    <rPh sb="29" eb="31">
      <t>イジョウ</t>
    </rPh>
    <rPh sb="32" eb="34">
      <t>レンゾク</t>
    </rPh>
    <rPh sb="34" eb="36">
      <t>ウンテン</t>
    </rPh>
    <rPh sb="37" eb="39">
      <t>カノウ</t>
    </rPh>
    <phoneticPr fontId="3"/>
  </si>
  <si>
    <r>
      <t>自家発電設備出力計算書の写し（</t>
    </r>
    <r>
      <rPr>
        <sz val="11"/>
        <color rgb="FFFF0000"/>
        <rFont val="游ゴシック"/>
        <family val="3"/>
        <charset val="128"/>
        <scheme val="minor"/>
      </rPr>
      <t>協議書提出時[間に合わなければ整い次第]</t>
    </r>
    <r>
      <rPr>
        <sz val="11"/>
        <color theme="1"/>
        <rFont val="游ゴシック"/>
        <family val="2"/>
        <scheme val="minor"/>
      </rPr>
      <t>）</t>
    </r>
    <rPh sb="15" eb="18">
      <t>キョウギショ</t>
    </rPh>
    <rPh sb="18" eb="20">
      <t>テイシュツ</t>
    </rPh>
    <rPh sb="20" eb="21">
      <t>ジ</t>
    </rPh>
    <rPh sb="22" eb="23">
      <t>マ</t>
    </rPh>
    <rPh sb="24" eb="25">
      <t>ア</t>
    </rPh>
    <rPh sb="30" eb="31">
      <t>トトノ</t>
    </rPh>
    <rPh sb="32" eb="34">
      <t>シダイ</t>
    </rPh>
    <phoneticPr fontId="3"/>
  </si>
  <si>
    <t>複数の施設(サービス)が併設されている</t>
    <rPh sb="0" eb="2">
      <t>フクスウ</t>
    </rPh>
    <rPh sb="3" eb="5">
      <t>シセツ</t>
    </rPh>
    <rPh sb="12" eb="14">
      <t>ヘイセツ</t>
    </rPh>
    <phoneticPr fontId="5"/>
  </si>
  <si>
    <t>複数の施設(サービス)が併設されていない</t>
    <rPh sb="0" eb="2">
      <t>フクスウ</t>
    </rPh>
    <rPh sb="3" eb="5">
      <t>シセツ</t>
    </rPh>
    <rPh sb="12" eb="14">
      <t>ヘイセツ</t>
    </rPh>
    <phoneticPr fontId="5"/>
  </si>
  <si>
    <t>※特養に併設されているショートステイが含まれている場合が多いので注意ください。</t>
    <rPh sb="1" eb="3">
      <t>トクヨウ</t>
    </rPh>
    <rPh sb="4" eb="6">
      <t>ヘイセツ</t>
    </rPh>
    <rPh sb="19" eb="20">
      <t>フク</t>
    </rPh>
    <rPh sb="25" eb="27">
      <t>バアイ</t>
    </rPh>
    <rPh sb="28" eb="29">
      <t>オオ</t>
    </rPh>
    <rPh sb="32" eb="34">
      <t>チュウイ</t>
    </rPh>
    <phoneticPr fontId="3"/>
  </si>
  <si>
    <t>工事施工業者等が証明した耐震性が十分であることがわかる書類（実績報告時）</t>
    <rPh sb="0" eb="2">
      <t>コウジ</t>
    </rPh>
    <rPh sb="2" eb="4">
      <t>セコウ</t>
    </rPh>
    <rPh sb="4" eb="6">
      <t>ギョウシャ</t>
    </rPh>
    <rPh sb="6" eb="7">
      <t>トウ</t>
    </rPh>
    <rPh sb="8" eb="10">
      <t>ショウメイ</t>
    </rPh>
    <rPh sb="12" eb="14">
      <t>タイシン</t>
    </rPh>
    <rPh sb="14" eb="15">
      <t>セイ</t>
    </rPh>
    <rPh sb="16" eb="18">
      <t>ジュウブン</t>
    </rPh>
    <rPh sb="27" eb="29">
      <t>ショルイ</t>
    </rPh>
    <rPh sb="30" eb="32">
      <t>ジッセキ</t>
    </rPh>
    <rPh sb="32" eb="34">
      <t>ホウコク</t>
    </rPh>
    <rPh sb="34" eb="35">
      <t>ジ</t>
    </rPh>
    <phoneticPr fontId="3"/>
  </si>
  <si>
    <t>【非常用自家発電設備整備事業】チェック表</t>
    <rPh sb="1" eb="4">
      <t>ヒジョウヨウ</t>
    </rPh>
    <rPh sb="4" eb="6">
      <t>ジカ</t>
    </rPh>
    <rPh sb="6" eb="8">
      <t>ハツデン</t>
    </rPh>
    <rPh sb="8" eb="10">
      <t>セツビ</t>
    </rPh>
    <rPh sb="10" eb="12">
      <t>セイビ</t>
    </rPh>
    <rPh sb="12" eb="14">
      <t>ジギョウ</t>
    </rPh>
    <rPh sb="19" eb="20">
      <t>ヒョウ</t>
    </rPh>
    <phoneticPr fontId="3"/>
  </si>
  <si>
    <t>設置する地域（または最も近い観測地点）の2022年における最低気温を記載ください</t>
    <rPh sb="0" eb="2">
      <t>セッチ</t>
    </rPh>
    <rPh sb="4" eb="6">
      <t>チイキ</t>
    </rPh>
    <rPh sb="10" eb="11">
      <t>モット</t>
    </rPh>
    <rPh sb="12" eb="13">
      <t>チカ</t>
    </rPh>
    <rPh sb="14" eb="16">
      <t>カンソク</t>
    </rPh>
    <rPh sb="16" eb="18">
      <t>チテン</t>
    </rPh>
    <rPh sb="24" eb="25">
      <t>ネン</t>
    </rPh>
    <rPh sb="29" eb="31">
      <t>サイテイ</t>
    </rPh>
    <rPh sb="31" eb="33">
      <t>キオン</t>
    </rPh>
    <rPh sb="34" eb="36">
      <t>キサイ</t>
    </rPh>
    <phoneticPr fontId="3"/>
  </si>
  <si>
    <t>設置する地域（または最も近い観測地点）の2022年における最低気温がわかるもの</t>
    <phoneticPr fontId="3"/>
  </si>
  <si>
    <r>
      <t xml:space="preserve">　本道では、令和４年度、「地域介護・福祉空間整備等施設整備交付金」を活用して整備した非常用自家発電設備又は給水設備（以下「非常用自家発電設備等」という。）に関して、会計検査院第５局上席調査官付国土強靱化班、第２局厚生労働検査第３課、第２局厚生労働検査第１課から実地検査を受けたところです。
　その中で会計検査院より次の着眼点に基づき指摘があったことから、R４年度より、本チェック表を用いて確認を行っているものです。
</t>
    </r>
    <r>
      <rPr>
        <b/>
        <sz val="11"/>
        <color theme="1"/>
        <rFont val="游ゴシック"/>
        <family val="3"/>
        <charset val="128"/>
        <scheme val="minor"/>
      </rPr>
      <t>＜着眼点＞</t>
    </r>
    <r>
      <rPr>
        <sz val="11"/>
        <color theme="1"/>
        <rFont val="游ゴシック"/>
        <family val="2"/>
        <scheme val="minor"/>
      </rPr>
      <t xml:space="preserve">
</t>
    </r>
    <r>
      <rPr>
        <b/>
        <sz val="11"/>
        <color theme="1"/>
        <rFont val="游ゴシック"/>
        <family val="3"/>
        <charset val="128"/>
        <scheme val="minor"/>
      </rPr>
      <t>　① 設備の設置場所が適切であるか
　（津波や浸水等の水害や土砂災害等の影響を受けない場所であるか）
　② 設備の耐震性が確保されているか
　（地震により設備が転倒しないよう、アンカーボルト等で固定されているか）
　③ 設備が厳寒期に対応しうる（寒冷地）仕様となっているか
　④ 設備を設置する施設本体の耐震性が確保されているか
　（施設本体が災害等の影響により事業継続できなければ、補助の目的を達成できない）
　⑤ 補助金で整備した内容が適切であるか
　（主に、補助額に特養併設ショートに係る経費が含まれていないか）</t>
    </r>
    <rPh sb="1" eb="3">
      <t>ホンドウ</t>
    </rPh>
    <rPh sb="6" eb="8">
      <t>レイワ</t>
    </rPh>
    <rPh sb="9" eb="11">
      <t>ネンド</t>
    </rPh>
    <rPh sb="82" eb="84">
      <t>カイケイ</t>
    </rPh>
    <rPh sb="84" eb="87">
      <t>ケンサイン</t>
    </rPh>
    <rPh sb="87" eb="88">
      <t>ダイ</t>
    </rPh>
    <rPh sb="89" eb="90">
      <t>キョク</t>
    </rPh>
    <rPh sb="90" eb="92">
      <t>ジョウセキ</t>
    </rPh>
    <rPh sb="92" eb="95">
      <t>チョウサカン</t>
    </rPh>
    <rPh sb="95" eb="96">
      <t>ツキ</t>
    </rPh>
    <rPh sb="96" eb="98">
      <t>コクド</t>
    </rPh>
    <rPh sb="98" eb="101">
      <t>キョウジンカ</t>
    </rPh>
    <rPh sb="101" eb="102">
      <t>ハン</t>
    </rPh>
    <rPh sb="103" eb="104">
      <t>ダイ</t>
    </rPh>
    <rPh sb="105" eb="106">
      <t>キョク</t>
    </rPh>
    <rPh sb="106" eb="108">
      <t>コウセイ</t>
    </rPh>
    <rPh sb="108" eb="110">
      <t>ロウドウ</t>
    </rPh>
    <rPh sb="110" eb="112">
      <t>ケンサ</t>
    </rPh>
    <rPh sb="112" eb="113">
      <t>ダイ</t>
    </rPh>
    <rPh sb="114" eb="115">
      <t>カ</t>
    </rPh>
    <rPh sb="116" eb="117">
      <t>ダイ</t>
    </rPh>
    <rPh sb="118" eb="119">
      <t>キョク</t>
    </rPh>
    <rPh sb="119" eb="121">
      <t>コウセイ</t>
    </rPh>
    <rPh sb="121" eb="123">
      <t>ロウドウ</t>
    </rPh>
    <rPh sb="123" eb="126">
      <t>ケンサダイ</t>
    </rPh>
    <rPh sb="127" eb="128">
      <t>カ</t>
    </rPh>
    <rPh sb="130" eb="132">
      <t>ジッチ</t>
    </rPh>
    <rPh sb="132" eb="134">
      <t>ケンサ</t>
    </rPh>
    <rPh sb="135" eb="136">
      <t>ウ</t>
    </rPh>
    <rPh sb="148" eb="149">
      <t>ナカ</t>
    </rPh>
    <rPh sb="150" eb="152">
      <t>カイケイ</t>
    </rPh>
    <rPh sb="152" eb="155">
      <t>ケンサイン</t>
    </rPh>
    <rPh sb="157" eb="158">
      <t>ツギ</t>
    </rPh>
    <rPh sb="159" eb="162">
      <t>チャクガンテン</t>
    </rPh>
    <rPh sb="163" eb="164">
      <t>モト</t>
    </rPh>
    <rPh sb="166" eb="168">
      <t>シテキ</t>
    </rPh>
    <rPh sb="184" eb="185">
      <t>ホン</t>
    </rPh>
    <rPh sb="189" eb="190">
      <t>ヒョウ</t>
    </rPh>
    <rPh sb="191" eb="192">
      <t>モチ</t>
    </rPh>
    <rPh sb="194" eb="196">
      <t>カクニン</t>
    </rPh>
    <rPh sb="197" eb="198">
      <t>オコナ</t>
    </rPh>
    <rPh sb="209" eb="212">
      <t>チャクガンテン</t>
    </rPh>
    <phoneticPr fontId="3"/>
  </si>
  <si>
    <t>非常用自家発電
設備のメーカー</t>
    <phoneticPr fontId="3"/>
  </si>
  <si>
    <t>非常用自家発電
設備の型番</t>
    <phoneticPr fontId="3"/>
  </si>
  <si>
    <t>耐震性を確保した施工計画になっている</t>
    <rPh sb="0" eb="2">
      <t>タイシン</t>
    </rPh>
    <rPh sb="2" eb="3">
      <t>セイ</t>
    </rPh>
    <rPh sb="4" eb="6">
      <t>カクホ</t>
    </rPh>
    <rPh sb="8" eb="10">
      <t>セコウ</t>
    </rPh>
    <rPh sb="10" eb="12">
      <t>ケイカク</t>
    </rPh>
    <phoneticPr fontId="5"/>
  </si>
  <si>
    <r>
      <rPr>
        <b/>
        <sz val="11"/>
        <color theme="1"/>
        <rFont val="游ゴシック"/>
        <family val="3"/>
        <charset val="128"/>
        <scheme val="minor"/>
      </rPr>
      <t>確認事項①</t>
    </r>
    <r>
      <rPr>
        <sz val="11"/>
        <color theme="1"/>
        <rFont val="游ゴシック"/>
        <family val="3"/>
        <charset val="128"/>
        <scheme val="minor"/>
      </rPr>
      <t>：非常用自家発電設備等は災害等による停電時に活用するものであることから、設置場所については災害等の影響を受けない場所とするよう努めることとされています。市町村が定める被害想定による影響を受けない対策等を伺います。</t>
    </r>
    <rPh sb="41" eb="43">
      <t>セッチ</t>
    </rPh>
    <rPh sb="43" eb="45">
      <t>バショ</t>
    </rPh>
    <rPh sb="50" eb="52">
      <t>サイガイ</t>
    </rPh>
    <rPh sb="52" eb="53">
      <t>トウ</t>
    </rPh>
    <rPh sb="54" eb="56">
      <t>エイキョウ</t>
    </rPh>
    <rPh sb="57" eb="58">
      <t>ウ</t>
    </rPh>
    <rPh sb="61" eb="63">
      <t>バショ</t>
    </rPh>
    <rPh sb="68" eb="69">
      <t>ツト</t>
    </rPh>
    <rPh sb="81" eb="84">
      <t>シチョウソン</t>
    </rPh>
    <rPh sb="85" eb="86">
      <t>サダ</t>
    </rPh>
    <rPh sb="88" eb="90">
      <t>ヒガイ</t>
    </rPh>
    <rPh sb="90" eb="92">
      <t>ソウテイ</t>
    </rPh>
    <rPh sb="95" eb="97">
      <t>エイキョウ</t>
    </rPh>
    <rPh sb="98" eb="99">
      <t>ウ</t>
    </rPh>
    <rPh sb="102" eb="104">
      <t>タイサク</t>
    </rPh>
    <rPh sb="104" eb="105">
      <t>トウ</t>
    </rPh>
    <rPh sb="106" eb="107">
      <t>ウカガ</t>
    </rPh>
    <phoneticPr fontId="3"/>
  </si>
  <si>
    <r>
      <rPr>
        <b/>
        <sz val="11"/>
        <color theme="1"/>
        <rFont val="游ゴシック"/>
        <family val="3"/>
        <charset val="128"/>
        <scheme val="minor"/>
      </rPr>
      <t>確認事項②</t>
    </r>
    <r>
      <rPr>
        <sz val="11"/>
        <color theme="1"/>
        <rFont val="游ゴシック"/>
        <family val="2"/>
        <scheme val="minor"/>
      </rPr>
      <t>：非常用自家発電設備等は災害等による停電時に活用するものであることから、地震で転倒して活用できないことは、基本的に適切ではないと考えています。
　耐震強度計算書による強度を備えたアンカーボルトで固定するなど、耐震性を確保して施工することとなっているか伺います。</t>
    </r>
    <rPh sb="0" eb="2">
      <t>カクニン</t>
    </rPh>
    <rPh sb="78" eb="80">
      <t>タイシン</t>
    </rPh>
    <rPh sb="80" eb="82">
      <t>キョウド</t>
    </rPh>
    <rPh sb="82" eb="85">
      <t>ケイサンショ</t>
    </rPh>
    <rPh sb="88" eb="90">
      <t>キョウド</t>
    </rPh>
    <rPh sb="91" eb="92">
      <t>ソナ</t>
    </rPh>
    <rPh sb="130" eb="131">
      <t>ウカガ</t>
    </rPh>
    <phoneticPr fontId="3"/>
  </si>
  <si>
    <r>
      <rPr>
        <b/>
        <sz val="11"/>
        <color theme="1"/>
        <rFont val="游ゴシック"/>
        <family val="3"/>
        <charset val="128"/>
        <scheme val="minor"/>
      </rPr>
      <t>確認事項③</t>
    </r>
    <r>
      <rPr>
        <sz val="11"/>
        <color theme="1"/>
        <rFont val="游ゴシック"/>
        <family val="2"/>
        <scheme val="minor"/>
      </rPr>
      <t>：災害等による停電が厳寒期に発生することも考えられることから、非常用自家発電設備等の使用条件（周囲温度）が整備する地域の気候（気温）に適しているか確認します。</t>
    </r>
    <rPh sb="0" eb="2">
      <t>カクニン</t>
    </rPh>
    <rPh sb="6" eb="8">
      <t>サイガイ</t>
    </rPh>
    <rPh sb="8" eb="9">
      <t>トウ</t>
    </rPh>
    <rPh sb="12" eb="14">
      <t>テイデン</t>
    </rPh>
    <rPh sb="15" eb="18">
      <t>ゲンカンキ</t>
    </rPh>
    <rPh sb="19" eb="21">
      <t>ハッセイ</t>
    </rPh>
    <rPh sb="36" eb="39">
      <t>ヒジョウヨウ</t>
    </rPh>
    <rPh sb="39" eb="41">
      <t>ジカ</t>
    </rPh>
    <rPh sb="41" eb="43">
      <t>ハツデン</t>
    </rPh>
    <rPh sb="43" eb="45">
      <t>セツビ</t>
    </rPh>
    <rPh sb="45" eb="46">
      <t>トウ</t>
    </rPh>
    <rPh sb="47" eb="49">
      <t>シヨウ</t>
    </rPh>
    <rPh sb="49" eb="51">
      <t>ジョウケン</t>
    </rPh>
    <rPh sb="52" eb="54">
      <t>シュウイ</t>
    </rPh>
    <rPh sb="54" eb="56">
      <t>オンド</t>
    </rPh>
    <rPh sb="58" eb="60">
      <t>セイビ</t>
    </rPh>
    <rPh sb="62" eb="64">
      <t>チイキ</t>
    </rPh>
    <rPh sb="65" eb="67">
      <t>キコウ</t>
    </rPh>
    <rPh sb="68" eb="70">
      <t>キオン</t>
    </rPh>
    <rPh sb="72" eb="73">
      <t>テキ</t>
    </rPh>
    <rPh sb="78" eb="80">
      <t>カクニン</t>
    </rPh>
    <phoneticPr fontId="3"/>
  </si>
  <si>
    <r>
      <rPr>
        <b/>
        <sz val="11"/>
        <color theme="1"/>
        <rFont val="游ゴシック"/>
        <family val="3"/>
        <charset val="128"/>
        <scheme val="minor"/>
      </rPr>
      <t>確認事項④</t>
    </r>
    <r>
      <rPr>
        <sz val="11"/>
        <color theme="1"/>
        <rFont val="游ゴシック"/>
        <family val="2"/>
        <scheme val="minor"/>
      </rPr>
      <t>：非常用自家発電設備等を整備する施設の耐震性について次からあてはまるものをお選びください。</t>
    </r>
    <rPh sb="0" eb="2">
      <t>カクニン</t>
    </rPh>
    <rPh sb="6" eb="9">
      <t>ヒジョウヨウ</t>
    </rPh>
    <rPh sb="9" eb="12">
      <t>ジカハツ</t>
    </rPh>
    <rPh sb="12" eb="13">
      <t>デン</t>
    </rPh>
    <rPh sb="13" eb="15">
      <t>セツビ</t>
    </rPh>
    <rPh sb="15" eb="16">
      <t>トウ</t>
    </rPh>
    <rPh sb="17" eb="19">
      <t>セイビ</t>
    </rPh>
    <rPh sb="21" eb="23">
      <t>シセツ</t>
    </rPh>
    <rPh sb="24" eb="27">
      <t>タイシンセイ</t>
    </rPh>
    <rPh sb="31" eb="32">
      <t>ツギ</t>
    </rPh>
    <rPh sb="43" eb="44">
      <t>エラ</t>
    </rPh>
    <phoneticPr fontId="3"/>
  </si>
  <si>
    <r>
      <rPr>
        <b/>
        <sz val="11"/>
        <color theme="1"/>
        <rFont val="游ゴシック"/>
        <family val="3"/>
        <charset val="128"/>
        <scheme val="minor"/>
      </rPr>
      <t>確認事項⑤</t>
    </r>
    <r>
      <rPr>
        <sz val="11"/>
        <color theme="1"/>
        <rFont val="游ゴシック"/>
        <family val="2"/>
        <scheme val="minor"/>
      </rPr>
      <t>：補助の対象となる施設等は交付要綱等で定められています。整備する非常用自家発電設備により給電されるエリアに補助対象外の施設等が含まれていないか伺います。次からあてはまるものをお選びください。</t>
    </r>
    <rPh sb="0" eb="2">
      <t>カクニン</t>
    </rPh>
    <rPh sb="6" eb="8">
      <t>ホジョ</t>
    </rPh>
    <rPh sb="9" eb="11">
      <t>タイショウ</t>
    </rPh>
    <rPh sb="14" eb="16">
      <t>シセツ</t>
    </rPh>
    <rPh sb="16" eb="17">
      <t>トウ</t>
    </rPh>
    <rPh sb="18" eb="20">
      <t>コウフ</t>
    </rPh>
    <rPh sb="20" eb="22">
      <t>ヨウコウ</t>
    </rPh>
    <rPh sb="22" eb="23">
      <t>トウ</t>
    </rPh>
    <rPh sb="24" eb="25">
      <t>サダ</t>
    </rPh>
    <rPh sb="33" eb="35">
      <t>セイビ</t>
    </rPh>
    <rPh sb="37" eb="40">
      <t>ヒジョウヨウ</t>
    </rPh>
    <rPh sb="40" eb="43">
      <t>ジカハツ</t>
    </rPh>
    <rPh sb="43" eb="44">
      <t>デン</t>
    </rPh>
    <rPh sb="44" eb="46">
      <t>セツビ</t>
    </rPh>
    <rPh sb="49" eb="51">
      <t>キュウデン</t>
    </rPh>
    <rPh sb="58" eb="60">
      <t>ホジョ</t>
    </rPh>
    <rPh sb="60" eb="63">
      <t>タイショウガイ</t>
    </rPh>
    <rPh sb="64" eb="66">
      <t>シセツ</t>
    </rPh>
    <rPh sb="66" eb="67">
      <t>トウ</t>
    </rPh>
    <rPh sb="68" eb="69">
      <t>フク</t>
    </rPh>
    <rPh sb="76" eb="77">
      <t>ウカガ</t>
    </rPh>
    <rPh sb="81" eb="82">
      <t>ツギ</t>
    </rPh>
    <rPh sb="93" eb="94">
      <t>エラ</t>
    </rPh>
    <phoneticPr fontId="3"/>
  </si>
  <si>
    <r>
      <rPr>
        <b/>
        <sz val="11"/>
        <color theme="1"/>
        <rFont val="游ゴシック"/>
        <family val="3"/>
        <charset val="128"/>
        <scheme val="minor"/>
      </rPr>
      <t>確認事項⑥</t>
    </r>
    <r>
      <rPr>
        <sz val="11"/>
        <color theme="1"/>
        <rFont val="游ゴシック"/>
        <family val="2"/>
        <scheme val="minor"/>
      </rPr>
      <t>：非常用自家発電設備を設置するに当たり、電力供給を受ける設備、出力及び連続運転時間について検討していますか。該当する方に「○」を記入してください。</t>
    </r>
    <rPh sb="0" eb="2">
      <t>カクニン</t>
    </rPh>
    <rPh sb="6" eb="8">
      <t>ヒジョウ</t>
    </rPh>
    <rPh sb="8" eb="9">
      <t>ヨウ</t>
    </rPh>
    <rPh sb="9" eb="11">
      <t>ジカ</t>
    </rPh>
    <rPh sb="11" eb="13">
      <t>ハツデン</t>
    </rPh>
    <rPh sb="13" eb="15">
      <t>セツビ</t>
    </rPh>
    <rPh sb="16" eb="18">
      <t>セッチ</t>
    </rPh>
    <rPh sb="21" eb="22">
      <t>ア</t>
    </rPh>
    <rPh sb="25" eb="27">
      <t>デンリョク</t>
    </rPh>
    <rPh sb="27" eb="29">
      <t>キョウキュウ</t>
    </rPh>
    <rPh sb="30" eb="31">
      <t>ウ</t>
    </rPh>
    <rPh sb="33" eb="35">
      <t>セツビ</t>
    </rPh>
    <rPh sb="36" eb="38">
      <t>シュツリョク</t>
    </rPh>
    <rPh sb="38" eb="39">
      <t>オヨ</t>
    </rPh>
    <rPh sb="40" eb="42">
      <t>レンゾク</t>
    </rPh>
    <rPh sb="42" eb="44">
      <t>ウンテン</t>
    </rPh>
    <rPh sb="44" eb="46">
      <t>ジカン</t>
    </rPh>
    <rPh sb="50" eb="52">
      <t>ケントウ</t>
    </rPh>
    <rPh sb="59" eb="61">
      <t>ガイトウ</t>
    </rPh>
    <rPh sb="63" eb="64">
      <t>カタ</t>
    </rPh>
    <rPh sb="69" eb="71">
      <t>キニュウ</t>
    </rPh>
    <phoneticPr fontId="3"/>
  </si>
  <si>
    <r>
      <rPr>
        <b/>
        <sz val="11"/>
        <color theme="1"/>
        <rFont val="游ゴシック"/>
        <family val="3"/>
        <charset val="128"/>
        <scheme val="minor"/>
      </rPr>
      <t>確認事項⑦</t>
    </r>
    <r>
      <rPr>
        <sz val="11"/>
        <color theme="1"/>
        <rFont val="游ゴシック"/>
        <family val="2"/>
        <scheme val="minor"/>
      </rPr>
      <t>：整備予定の非常用自家発電設備について伺います。貴施設が見込んでいる連続運転予定時間（燃料を補充することも考慮した時間です。）を記入してください。</t>
    </r>
    <rPh sb="0" eb="2">
      <t>カクニン</t>
    </rPh>
    <rPh sb="6" eb="8">
      <t>セイビ</t>
    </rPh>
    <rPh sb="8" eb="10">
      <t>ヨテイ</t>
    </rPh>
    <rPh sb="11" eb="14">
      <t>ヒジョウヨウ</t>
    </rPh>
    <rPh sb="14" eb="16">
      <t>ジカ</t>
    </rPh>
    <rPh sb="16" eb="18">
      <t>ハツデン</t>
    </rPh>
    <rPh sb="18" eb="20">
      <t>セツビ</t>
    </rPh>
    <rPh sb="24" eb="25">
      <t>ウカガ</t>
    </rPh>
    <rPh sb="29" eb="30">
      <t>キ</t>
    </rPh>
    <rPh sb="30" eb="32">
      <t>シセツ</t>
    </rPh>
    <rPh sb="33" eb="35">
      <t>ミコ</t>
    </rPh>
    <rPh sb="39" eb="41">
      <t>レンゾク</t>
    </rPh>
    <rPh sb="41" eb="43">
      <t>ウンテン</t>
    </rPh>
    <rPh sb="43" eb="45">
      <t>ヨテイ</t>
    </rPh>
    <rPh sb="45" eb="47">
      <t>ジカン</t>
    </rPh>
    <rPh sb="48" eb="50">
      <t>ネンリョウ</t>
    </rPh>
    <rPh sb="51" eb="53">
      <t>ホジュウ</t>
    </rPh>
    <rPh sb="58" eb="60">
      <t>コウリョ</t>
    </rPh>
    <rPh sb="62" eb="64">
      <t>ジカン</t>
    </rPh>
    <rPh sb="69" eb="71">
      <t>キニュウ</t>
    </rPh>
    <phoneticPr fontId="3"/>
  </si>
  <si>
    <r>
      <rPr>
        <b/>
        <sz val="11"/>
        <color theme="1"/>
        <rFont val="游ゴシック"/>
        <family val="3"/>
        <charset val="128"/>
        <scheme val="minor"/>
      </rPr>
      <t>確認事項⑧</t>
    </r>
    <r>
      <rPr>
        <sz val="11"/>
        <color theme="1"/>
        <rFont val="游ゴシック"/>
        <family val="2"/>
        <scheme val="minor"/>
      </rPr>
      <t>：整備する非常用自家発電設備は発災後72時間以上事業継続が可能となるものである必要があります。⑦の「連続運転可能時間」が72時間に満たない場合、常時備蓄している燃料などを活用して72時間以上運転が可能な体制を築く必要があります。常時備蓄している燃料（L）、近隣のガソリンスタンド等と燃料の優先協定のようなものの締結の有無、72時間以上運転を行うための対策について記入してください。</t>
    </r>
    <rPh sb="0" eb="2">
      <t>カクニン</t>
    </rPh>
    <rPh sb="6" eb="8">
      <t>セイビ</t>
    </rPh>
    <rPh sb="10" eb="13">
      <t>ヒジョウヨウ</t>
    </rPh>
    <rPh sb="13" eb="15">
      <t>ジカ</t>
    </rPh>
    <rPh sb="15" eb="17">
      <t>ハツデン</t>
    </rPh>
    <rPh sb="17" eb="19">
      <t>セツビ</t>
    </rPh>
    <rPh sb="20" eb="23">
      <t>ハッサイゴ</t>
    </rPh>
    <rPh sb="25" eb="27">
      <t>ジカン</t>
    </rPh>
    <rPh sb="27" eb="29">
      <t>イジョウ</t>
    </rPh>
    <rPh sb="29" eb="31">
      <t>ジギョウ</t>
    </rPh>
    <rPh sb="31" eb="33">
      <t>ケイゾク</t>
    </rPh>
    <rPh sb="34" eb="36">
      <t>カノウ</t>
    </rPh>
    <rPh sb="44" eb="46">
      <t>ヒツヨウ</t>
    </rPh>
    <rPh sb="55" eb="57">
      <t>レンゾク</t>
    </rPh>
    <rPh sb="57" eb="59">
      <t>ウンテン</t>
    </rPh>
    <rPh sb="59" eb="61">
      <t>カノウ</t>
    </rPh>
    <rPh sb="61" eb="63">
      <t>ジカン</t>
    </rPh>
    <rPh sb="67" eb="69">
      <t>ジカン</t>
    </rPh>
    <rPh sb="70" eb="71">
      <t>ミ</t>
    </rPh>
    <rPh sb="74" eb="76">
      <t>バアイ</t>
    </rPh>
    <rPh sb="77" eb="79">
      <t>ジョウジ</t>
    </rPh>
    <rPh sb="79" eb="81">
      <t>ビチク</t>
    </rPh>
    <rPh sb="90" eb="92">
      <t>カツヨウ</t>
    </rPh>
    <rPh sb="96" eb="98">
      <t>ジカン</t>
    </rPh>
    <rPh sb="98" eb="100">
      <t>イジョウ</t>
    </rPh>
    <rPh sb="100" eb="102">
      <t>ウンテン</t>
    </rPh>
    <rPh sb="103" eb="105">
      <t>カノウ</t>
    </rPh>
    <rPh sb="106" eb="108">
      <t>タイセイ</t>
    </rPh>
    <rPh sb="109" eb="110">
      <t>キズ</t>
    </rPh>
    <rPh sb="111" eb="113">
      <t>ヒツヨウ</t>
    </rPh>
    <rPh sb="119" eb="121">
      <t>ジョウジ</t>
    </rPh>
    <rPh sb="121" eb="123">
      <t>ビチク</t>
    </rPh>
    <rPh sb="127" eb="129">
      <t>ネンリョウ</t>
    </rPh>
    <rPh sb="160" eb="162">
      <t>テイケツ</t>
    </rPh>
    <rPh sb="163" eb="165">
      <t>ウム</t>
    </rPh>
    <rPh sb="168" eb="170">
      <t>ジカン</t>
    </rPh>
    <rPh sb="170" eb="172">
      <t>イジョウ</t>
    </rPh>
    <rPh sb="172" eb="174">
      <t>ウンテン</t>
    </rPh>
    <rPh sb="175" eb="176">
      <t>オコナ</t>
    </rPh>
    <rPh sb="180" eb="182">
      <t>タイサク</t>
    </rPh>
    <phoneticPr fontId="3"/>
  </si>
  <si>
    <t>工事施工業者等が証明した耐震性が十分であることがわかる書類（実績報告時）</t>
    <rPh sb="0" eb="2">
      <t>コウジ</t>
    </rPh>
    <rPh sb="2" eb="4">
      <t>セコウ</t>
    </rPh>
    <rPh sb="4" eb="6">
      <t>ギョウシャ</t>
    </rPh>
    <rPh sb="6" eb="7">
      <t>トウ</t>
    </rPh>
    <rPh sb="8" eb="10">
      <t>ショウメイ</t>
    </rPh>
    <rPh sb="12" eb="15">
      <t>タイシンセイ</t>
    </rPh>
    <rPh sb="16" eb="18">
      <t>ジュウブン</t>
    </rPh>
    <rPh sb="27" eb="29">
      <t>ショルイ</t>
    </rPh>
    <rPh sb="30" eb="32">
      <t>ジッセキ</t>
    </rPh>
    <rPh sb="32" eb="34">
      <t>ホウコク</t>
    </rPh>
    <rPh sb="34" eb="35">
      <t>ジ</t>
    </rPh>
    <phoneticPr fontId="3"/>
  </si>
  <si>
    <r>
      <rPr>
        <b/>
        <sz val="11"/>
        <color theme="1"/>
        <rFont val="游ゴシック"/>
        <family val="3"/>
        <charset val="128"/>
        <scheme val="minor"/>
      </rPr>
      <t>確認事項②</t>
    </r>
    <r>
      <rPr>
        <sz val="11"/>
        <color theme="1"/>
        <rFont val="游ゴシック"/>
        <family val="2"/>
        <scheme val="minor"/>
      </rPr>
      <t>：非常用自家発電設備等は災害等による停電時に活用するものであることから、地震などで転倒することがないよう耐震性を確保する必要があります。また、国は、事務連絡「６．留意事項」（３）のとおり、耐震性を確保することを要件として明示してきており、耐震強度計算書など、耐震性が確保されていることがわかる資料を整備しておくこととされています。今回整備する</t>
    </r>
    <r>
      <rPr>
        <b/>
        <sz val="11"/>
        <color theme="1"/>
        <rFont val="游ゴシック"/>
        <family val="3"/>
        <charset val="128"/>
        <scheme val="minor"/>
      </rPr>
      <t>非常用自家発電設備</t>
    </r>
    <r>
      <rPr>
        <sz val="11"/>
        <color theme="1"/>
        <rFont val="游ゴシック"/>
        <family val="2"/>
        <scheme val="minor"/>
      </rPr>
      <t>が耐震強度計算などによる強度を備えたアンカーボルトで固定するなど、耐震性を確保して施工することとなっているか伺います。</t>
    </r>
    <rPh sb="0" eb="2">
      <t>カクニン</t>
    </rPh>
    <rPh sb="57" eb="60">
      <t>タイシンセイ</t>
    </rPh>
    <rPh sb="61" eb="63">
      <t>カクホ</t>
    </rPh>
    <rPh sb="65" eb="67">
      <t>ヒツヨウ</t>
    </rPh>
    <rPh sb="76" eb="77">
      <t>クニ</t>
    </rPh>
    <rPh sb="79" eb="81">
      <t>ジム</t>
    </rPh>
    <rPh sb="81" eb="83">
      <t>レンラク</t>
    </rPh>
    <rPh sb="86" eb="88">
      <t>リュウイ</t>
    </rPh>
    <rPh sb="88" eb="90">
      <t>ジコウ</t>
    </rPh>
    <rPh sb="99" eb="102">
      <t>タイシンセイ</t>
    </rPh>
    <rPh sb="103" eb="105">
      <t>カクホ</t>
    </rPh>
    <rPh sb="110" eb="112">
      <t>ヨウケン</t>
    </rPh>
    <rPh sb="115" eb="117">
      <t>メイジ</t>
    </rPh>
    <rPh sb="124" eb="126">
      <t>タイシン</t>
    </rPh>
    <rPh sb="126" eb="128">
      <t>キョウド</t>
    </rPh>
    <rPh sb="128" eb="131">
      <t>ケイサンショ</t>
    </rPh>
    <rPh sb="134" eb="137">
      <t>タイシンセイ</t>
    </rPh>
    <rPh sb="138" eb="140">
      <t>カクホ</t>
    </rPh>
    <rPh sb="151" eb="153">
      <t>シリョウ</t>
    </rPh>
    <rPh sb="154" eb="156">
      <t>セイビ</t>
    </rPh>
    <rPh sb="170" eb="172">
      <t>コンカイ</t>
    </rPh>
    <rPh sb="172" eb="174">
      <t>セイビ</t>
    </rPh>
    <rPh sb="176" eb="179">
      <t>ヒジョウヨウ</t>
    </rPh>
    <rPh sb="179" eb="181">
      <t>ジカ</t>
    </rPh>
    <rPh sb="181" eb="183">
      <t>ハツデン</t>
    </rPh>
    <rPh sb="183" eb="185">
      <t>セツビ</t>
    </rPh>
    <rPh sb="186" eb="188">
      <t>タイシン</t>
    </rPh>
    <rPh sb="188" eb="190">
      <t>キョウド</t>
    </rPh>
    <rPh sb="190" eb="192">
      <t>ケイサン</t>
    </rPh>
    <rPh sb="197" eb="199">
      <t>キョウド</t>
    </rPh>
    <rPh sb="200" eb="201">
      <t>ソナ</t>
    </rPh>
    <rPh sb="239" eb="240">
      <t>ウカガ</t>
    </rPh>
    <phoneticPr fontId="3"/>
  </si>
  <si>
    <r>
      <rPr>
        <b/>
        <sz val="11"/>
        <color theme="1"/>
        <rFont val="游ゴシック"/>
        <family val="3"/>
        <charset val="128"/>
        <scheme val="minor"/>
      </rPr>
      <t>確認事項③</t>
    </r>
    <r>
      <rPr>
        <sz val="11"/>
        <color theme="1"/>
        <rFont val="游ゴシック"/>
        <family val="2"/>
        <scheme val="minor"/>
      </rPr>
      <t>：災害等による停電が厳寒期に発生することも考えられることから、今回整備する</t>
    </r>
    <r>
      <rPr>
        <b/>
        <sz val="11"/>
        <color theme="1"/>
        <rFont val="游ゴシック"/>
        <family val="3"/>
        <charset val="128"/>
        <scheme val="minor"/>
      </rPr>
      <t>非常用自家発電設備</t>
    </r>
    <r>
      <rPr>
        <sz val="11"/>
        <color theme="1"/>
        <rFont val="游ゴシック"/>
        <family val="2"/>
        <scheme val="minor"/>
      </rPr>
      <t>の使用条件（周囲温度）が整備する地域の気候（気温）に適しているか確認します。</t>
    </r>
    <rPh sb="0" eb="2">
      <t>カクニン</t>
    </rPh>
    <rPh sb="6" eb="8">
      <t>サイガイ</t>
    </rPh>
    <rPh sb="8" eb="9">
      <t>トウ</t>
    </rPh>
    <rPh sb="12" eb="14">
      <t>テイデン</t>
    </rPh>
    <rPh sb="15" eb="18">
      <t>ゲンカンキ</t>
    </rPh>
    <rPh sb="19" eb="21">
      <t>ハッセイ</t>
    </rPh>
    <rPh sb="36" eb="38">
      <t>コンカイ</t>
    </rPh>
    <rPh sb="38" eb="40">
      <t>セイビ</t>
    </rPh>
    <rPh sb="42" eb="45">
      <t>ヒジョウヨウ</t>
    </rPh>
    <rPh sb="45" eb="47">
      <t>ジカ</t>
    </rPh>
    <rPh sb="47" eb="49">
      <t>ハツデン</t>
    </rPh>
    <rPh sb="49" eb="51">
      <t>セツビ</t>
    </rPh>
    <rPh sb="52" eb="54">
      <t>シヨウ</t>
    </rPh>
    <rPh sb="54" eb="56">
      <t>ジョウケン</t>
    </rPh>
    <rPh sb="57" eb="59">
      <t>シュウイ</t>
    </rPh>
    <rPh sb="59" eb="61">
      <t>オンド</t>
    </rPh>
    <rPh sb="63" eb="65">
      <t>セイビ</t>
    </rPh>
    <rPh sb="67" eb="69">
      <t>チイキ</t>
    </rPh>
    <rPh sb="70" eb="72">
      <t>キコウ</t>
    </rPh>
    <rPh sb="73" eb="75">
      <t>キオン</t>
    </rPh>
    <rPh sb="77" eb="78">
      <t>テキ</t>
    </rPh>
    <rPh sb="83" eb="85">
      <t>カクニン</t>
    </rPh>
    <phoneticPr fontId="3"/>
  </si>
  <si>
    <r>
      <rPr>
        <b/>
        <sz val="11"/>
        <color theme="1"/>
        <rFont val="游ゴシック"/>
        <family val="3"/>
        <charset val="128"/>
        <scheme val="minor"/>
      </rPr>
      <t>確認事項④</t>
    </r>
    <r>
      <rPr>
        <sz val="11"/>
        <color theme="1"/>
        <rFont val="游ゴシック"/>
        <family val="2"/>
        <scheme val="minor"/>
      </rPr>
      <t>：</t>
    </r>
    <r>
      <rPr>
        <b/>
        <sz val="11"/>
        <color theme="1"/>
        <rFont val="游ゴシック"/>
        <family val="3"/>
        <charset val="128"/>
        <scheme val="minor"/>
      </rPr>
      <t>非常用自家発電設備</t>
    </r>
    <r>
      <rPr>
        <sz val="11"/>
        <color theme="1"/>
        <rFont val="游ゴシック"/>
        <family val="2"/>
        <scheme val="minor"/>
      </rPr>
      <t>を整備する施設の耐震性について次からあてはまるものをお選びください。</t>
    </r>
    <rPh sb="0" eb="2">
      <t>カクニン</t>
    </rPh>
    <rPh sb="6" eb="9">
      <t>ヒジョウヨウ</t>
    </rPh>
    <rPh sb="9" eb="12">
      <t>ジカハツ</t>
    </rPh>
    <rPh sb="12" eb="13">
      <t>デン</t>
    </rPh>
    <rPh sb="13" eb="15">
      <t>セツビ</t>
    </rPh>
    <rPh sb="16" eb="18">
      <t>セイビ</t>
    </rPh>
    <rPh sb="20" eb="22">
      <t>シセツ</t>
    </rPh>
    <rPh sb="23" eb="26">
      <t>タイシンセイ</t>
    </rPh>
    <rPh sb="30" eb="31">
      <t>ツギ</t>
    </rPh>
    <rPh sb="42" eb="43">
      <t>エラ</t>
    </rPh>
    <phoneticPr fontId="3"/>
  </si>
  <si>
    <r>
      <rPr>
        <b/>
        <sz val="11"/>
        <color theme="1"/>
        <rFont val="游ゴシック"/>
        <family val="3"/>
        <charset val="128"/>
        <scheme val="minor"/>
      </rPr>
      <t>確認事項⑤</t>
    </r>
    <r>
      <rPr>
        <sz val="11"/>
        <color theme="1"/>
        <rFont val="游ゴシック"/>
        <family val="2"/>
        <scheme val="minor"/>
      </rPr>
      <t>：補助の対象となる施設等は交付要綱等で定められています。整備する</t>
    </r>
    <r>
      <rPr>
        <b/>
        <sz val="11"/>
        <color theme="1"/>
        <rFont val="游ゴシック"/>
        <family val="3"/>
        <charset val="128"/>
        <scheme val="minor"/>
      </rPr>
      <t>非常用自家発電設備</t>
    </r>
    <r>
      <rPr>
        <sz val="11"/>
        <color theme="1"/>
        <rFont val="游ゴシック"/>
        <family val="2"/>
        <scheme val="minor"/>
      </rPr>
      <t>により給電されるエリアに補助対象外の施設等が含まれていないか伺います。次からあてはまるものをお選びください。</t>
    </r>
    <rPh sb="0" eb="2">
      <t>カクニン</t>
    </rPh>
    <rPh sb="6" eb="8">
      <t>ホジョ</t>
    </rPh>
    <rPh sb="9" eb="11">
      <t>タイショウ</t>
    </rPh>
    <rPh sb="14" eb="16">
      <t>シセツ</t>
    </rPh>
    <rPh sb="16" eb="17">
      <t>トウ</t>
    </rPh>
    <rPh sb="18" eb="20">
      <t>コウフ</t>
    </rPh>
    <rPh sb="20" eb="22">
      <t>ヨウコウ</t>
    </rPh>
    <rPh sb="22" eb="23">
      <t>トウ</t>
    </rPh>
    <rPh sb="24" eb="25">
      <t>サダ</t>
    </rPh>
    <rPh sb="33" eb="35">
      <t>セイビ</t>
    </rPh>
    <rPh sb="37" eb="40">
      <t>ヒジョウヨウ</t>
    </rPh>
    <rPh sb="40" eb="43">
      <t>ジカハツ</t>
    </rPh>
    <rPh sb="43" eb="44">
      <t>デン</t>
    </rPh>
    <rPh sb="44" eb="46">
      <t>セツビ</t>
    </rPh>
    <rPh sb="49" eb="51">
      <t>キュウデン</t>
    </rPh>
    <rPh sb="58" eb="60">
      <t>ホジョ</t>
    </rPh>
    <rPh sb="60" eb="63">
      <t>タイショウガイ</t>
    </rPh>
    <rPh sb="64" eb="66">
      <t>シセツ</t>
    </rPh>
    <rPh sb="66" eb="67">
      <t>トウ</t>
    </rPh>
    <rPh sb="68" eb="69">
      <t>フク</t>
    </rPh>
    <rPh sb="76" eb="77">
      <t>ウカガ</t>
    </rPh>
    <rPh sb="81" eb="82">
      <t>ツギ</t>
    </rPh>
    <rPh sb="93" eb="94">
      <t>エラ</t>
    </rPh>
    <phoneticPr fontId="3"/>
  </si>
  <si>
    <r>
      <rPr>
        <b/>
        <sz val="11"/>
        <color theme="1"/>
        <rFont val="游ゴシック"/>
        <family val="3"/>
        <charset val="128"/>
        <scheme val="minor"/>
      </rPr>
      <t>確認事項⑥</t>
    </r>
    <r>
      <rPr>
        <sz val="11"/>
        <color theme="1"/>
        <rFont val="游ゴシック"/>
        <family val="2"/>
        <scheme val="minor"/>
      </rPr>
      <t>：</t>
    </r>
    <r>
      <rPr>
        <b/>
        <sz val="11"/>
        <color theme="1"/>
        <rFont val="游ゴシック"/>
        <family val="3"/>
        <charset val="128"/>
        <scheme val="minor"/>
      </rPr>
      <t>非常用自家発電設備</t>
    </r>
    <r>
      <rPr>
        <sz val="11"/>
        <color theme="1"/>
        <rFont val="游ゴシック"/>
        <family val="2"/>
        <scheme val="minor"/>
      </rPr>
      <t>を設置するに当たり、電力供給を受ける設備、出力及び連続運転時間について検討していますか。該当する方に「○」を記入してください。</t>
    </r>
    <rPh sb="0" eb="2">
      <t>カクニン</t>
    </rPh>
    <rPh sb="6" eb="8">
      <t>ヒジョウ</t>
    </rPh>
    <rPh sb="8" eb="9">
      <t>ヨウ</t>
    </rPh>
    <rPh sb="9" eb="11">
      <t>ジカ</t>
    </rPh>
    <rPh sb="11" eb="13">
      <t>ハツデン</t>
    </rPh>
    <rPh sb="13" eb="15">
      <t>セツビ</t>
    </rPh>
    <rPh sb="16" eb="18">
      <t>セッチ</t>
    </rPh>
    <rPh sb="21" eb="22">
      <t>ア</t>
    </rPh>
    <rPh sb="25" eb="27">
      <t>デンリョク</t>
    </rPh>
    <rPh sb="27" eb="29">
      <t>キョウキュウ</t>
    </rPh>
    <rPh sb="30" eb="31">
      <t>ウ</t>
    </rPh>
    <rPh sb="33" eb="35">
      <t>セツビ</t>
    </rPh>
    <rPh sb="36" eb="38">
      <t>シュツリョク</t>
    </rPh>
    <rPh sb="38" eb="39">
      <t>オヨ</t>
    </rPh>
    <rPh sb="40" eb="42">
      <t>レンゾク</t>
    </rPh>
    <rPh sb="42" eb="44">
      <t>ウンテン</t>
    </rPh>
    <rPh sb="44" eb="46">
      <t>ジカン</t>
    </rPh>
    <rPh sb="50" eb="52">
      <t>ケントウ</t>
    </rPh>
    <rPh sb="59" eb="61">
      <t>ガイトウ</t>
    </rPh>
    <rPh sb="63" eb="64">
      <t>カタ</t>
    </rPh>
    <rPh sb="69" eb="71">
      <t>キニュウ</t>
    </rPh>
    <phoneticPr fontId="3"/>
  </si>
  <si>
    <r>
      <rPr>
        <b/>
        <sz val="11"/>
        <color theme="1"/>
        <rFont val="游ゴシック"/>
        <family val="3"/>
        <charset val="128"/>
        <scheme val="minor"/>
      </rPr>
      <t>確認事項⑦</t>
    </r>
    <r>
      <rPr>
        <sz val="11"/>
        <color theme="1"/>
        <rFont val="游ゴシック"/>
        <family val="2"/>
        <scheme val="minor"/>
      </rPr>
      <t>：整備予定の</t>
    </r>
    <r>
      <rPr>
        <b/>
        <sz val="11"/>
        <color theme="1"/>
        <rFont val="游ゴシック"/>
        <family val="3"/>
        <charset val="128"/>
        <scheme val="minor"/>
      </rPr>
      <t>非常用自家発電設備</t>
    </r>
    <r>
      <rPr>
        <sz val="11"/>
        <color theme="1"/>
        <rFont val="游ゴシック"/>
        <family val="2"/>
        <scheme val="minor"/>
      </rPr>
      <t>について伺います。貴施設が見込んでいる連続運転予定時間（燃料を補充することも考慮した時間です。）を記入してください。</t>
    </r>
    <rPh sb="0" eb="2">
      <t>カクニン</t>
    </rPh>
    <rPh sb="6" eb="8">
      <t>セイビ</t>
    </rPh>
    <rPh sb="8" eb="10">
      <t>ヨテイ</t>
    </rPh>
    <rPh sb="11" eb="14">
      <t>ヒジョウヨウ</t>
    </rPh>
    <rPh sb="14" eb="16">
      <t>ジカ</t>
    </rPh>
    <rPh sb="16" eb="18">
      <t>ハツデン</t>
    </rPh>
    <rPh sb="18" eb="20">
      <t>セツビ</t>
    </rPh>
    <rPh sb="24" eb="25">
      <t>ウカガ</t>
    </rPh>
    <rPh sb="29" eb="30">
      <t>キ</t>
    </rPh>
    <rPh sb="30" eb="32">
      <t>シセツ</t>
    </rPh>
    <rPh sb="33" eb="35">
      <t>ミコ</t>
    </rPh>
    <rPh sb="39" eb="41">
      <t>レンゾク</t>
    </rPh>
    <rPh sb="41" eb="43">
      <t>ウンテン</t>
    </rPh>
    <rPh sb="43" eb="45">
      <t>ヨテイ</t>
    </rPh>
    <rPh sb="45" eb="47">
      <t>ジカン</t>
    </rPh>
    <rPh sb="48" eb="50">
      <t>ネンリョウ</t>
    </rPh>
    <rPh sb="51" eb="53">
      <t>ホジュウ</t>
    </rPh>
    <rPh sb="58" eb="60">
      <t>コウリョ</t>
    </rPh>
    <rPh sb="62" eb="64">
      <t>ジカン</t>
    </rPh>
    <rPh sb="69" eb="71">
      <t>キニュウ</t>
    </rPh>
    <phoneticPr fontId="3"/>
  </si>
  <si>
    <t>社会福祉法人○○</t>
    <rPh sb="0" eb="2">
      <t>シャカイ</t>
    </rPh>
    <rPh sb="2" eb="4">
      <t>フクシ</t>
    </rPh>
    <rPh sb="4" eb="6">
      <t>ホウジン</t>
    </rPh>
    <phoneticPr fontId="3"/>
  </si>
  <si>
    <t>(株)日立製作所</t>
    <rPh sb="0" eb="3">
      <t>カブ</t>
    </rPh>
    <rPh sb="3" eb="5">
      <t>ヒタチ</t>
    </rPh>
    <rPh sb="5" eb="8">
      <t>セイサクショ</t>
    </rPh>
    <phoneticPr fontId="3"/>
  </si>
  <si>
    <t>○○振興局</t>
    <rPh sb="2" eb="5">
      <t>シンコウキョク</t>
    </rPh>
    <phoneticPr fontId="3"/>
  </si>
  <si>
    <t>特別養護老人ホーム○○</t>
    <rPh sb="0" eb="2">
      <t>トクベツ</t>
    </rPh>
    <rPh sb="2" eb="4">
      <t>ヨウゴ</t>
    </rPh>
    <rPh sb="4" eb="6">
      <t>ロウジン</t>
    </rPh>
    <phoneticPr fontId="3"/>
  </si>
  <si>
    <t>○○　○○</t>
    <phoneticPr fontId="3"/>
  </si>
  <si>
    <t>6-210ｰ25-658</t>
    <phoneticPr fontId="3"/>
  </si>
  <si>
    <t>KHDE-500M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</si>
</sst>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6"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4"/>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2"/>
      <scheme val="minor"/>
    </font>
    <font>
      <sz val="8"/>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4"/>
      <color theme="1"/>
      <name val="游ゴシック"/>
      <family val="2"/>
      <scheme val="minor"/>
    </font>
    <font>
      <sz val="11"/>
      <color rgb="FFFF000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lignment vertical="center"/>
    </xf>
  </cellStyleXfs>
  <cellXfs count="166">
    <xf numFmtId="0" fontId="0" fillId="0" borderId="0" xfId="0"/>
    <xf numFmtId="0" fontId="0" fillId="0" borderId="0" xfId="0" applyAlignment="1">
      <alignment horizontal="left"/>
    </xf>
    <xf numFmtId="0" fontId="0" fillId="0" borderId="4" xfId="0" applyBorder="1" applyAlignment="1">
      <alignment horizontal="center" vertical="center"/>
    </xf>
    <xf numFmtId="0" fontId="9" fillId="0" borderId="0" xfId="0" applyFont="1" applyAlignment="1">
      <alignment horizontal="left"/>
    </xf>
    <xf numFmtId="0" fontId="4" fillId="2" borderId="4"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0" borderId="6" xfId="0" applyBorder="1" applyAlignment="1">
      <alignment horizontal="left"/>
    </xf>
    <xf numFmtId="56" fontId="10" fillId="0" borderId="1" xfId="0" quotePrefix="1" applyNumberFormat="1" applyFont="1" applyFill="1" applyBorder="1" applyAlignment="1" applyProtection="1">
      <alignment horizontal="center" vertical="center" shrinkToFit="1"/>
      <protection locked="0"/>
    </xf>
    <xf numFmtId="0" fontId="10" fillId="0" borderId="1" xfId="0" quotePrefix="1" applyFont="1" applyFill="1" applyBorder="1" applyAlignment="1" applyProtection="1">
      <alignment horizontal="center" vertical="center" shrinkToFit="1"/>
      <protection locked="0"/>
    </xf>
    <xf numFmtId="56" fontId="0" fillId="0" borderId="1" xfId="0" quotePrefix="1" applyNumberFormat="1" applyBorder="1" applyAlignment="1">
      <alignment horizontal="center" vertical="center"/>
    </xf>
    <xf numFmtId="0" fontId="0" fillId="0" borderId="0" xfId="0" applyAlignment="1">
      <alignment horizontal="left" vertical="center" wrapText="1"/>
    </xf>
    <xf numFmtId="0" fontId="11" fillId="0" borderId="0" xfId="0" applyFont="1" applyFill="1" applyBorder="1" applyAlignment="1" applyProtection="1">
      <alignment horizontal="left" vertical="center" shrinkToFit="1"/>
      <protection locked="0"/>
    </xf>
    <xf numFmtId="0" fontId="0" fillId="0" borderId="4" xfId="0" applyBorder="1" applyAlignment="1">
      <alignment horizontal="center" vertical="center"/>
    </xf>
    <xf numFmtId="0" fontId="0" fillId="0" borderId="0" xfId="0" applyAlignment="1">
      <alignment horizontal="left"/>
    </xf>
    <xf numFmtId="0" fontId="10"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shrinkToFit="1"/>
      <protection locked="0"/>
    </xf>
    <xf numFmtId="0" fontId="9"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quotePrefix="1" applyAlignment="1">
      <alignment horizontal="center" vertical="center"/>
    </xf>
    <xf numFmtId="0" fontId="0" fillId="0" borderId="4" xfId="0" quotePrefix="1" applyBorder="1" applyAlignment="1">
      <alignment horizontal="center" vertical="center"/>
    </xf>
    <xf numFmtId="56" fontId="0" fillId="0" borderId="4" xfId="0" quotePrefix="1" applyNumberFormat="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xf>
    <xf numFmtId="0" fontId="10"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0" fillId="0" borderId="3" xfId="0" applyBorder="1" applyAlignment="1">
      <alignment horizontal="center" vertical="center"/>
    </xf>
    <xf numFmtId="0" fontId="11" fillId="4" borderId="0" xfId="1" applyFont="1" applyFill="1">
      <alignment vertical="center"/>
    </xf>
    <xf numFmtId="0" fontId="9" fillId="4" borderId="0" xfId="1" applyFont="1" applyFill="1">
      <alignment vertical="center"/>
    </xf>
    <xf numFmtId="0" fontId="6" fillId="4" borderId="14" xfId="1" applyFont="1" applyFill="1" applyBorder="1" applyAlignment="1">
      <alignment horizontal="center" vertical="center" wrapText="1"/>
    </xf>
    <xf numFmtId="0" fontId="11" fillId="4" borderId="4" xfId="1" applyFont="1" applyFill="1" applyBorder="1" applyAlignment="1">
      <alignment horizontal="right" vertical="center"/>
    </xf>
    <xf numFmtId="0" fontId="11" fillId="4" borderId="4" xfId="1" applyFont="1" applyFill="1" applyBorder="1">
      <alignment vertical="center"/>
    </xf>
    <xf numFmtId="0" fontId="11" fillId="4" borderId="9"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1" fillId="4" borderId="0" xfId="1" applyFont="1" applyFill="1" applyAlignment="1">
      <alignment horizontal="center" vertical="center"/>
    </xf>
    <xf numFmtId="0" fontId="11" fillId="4" borderId="0" xfId="1" applyFont="1" applyFill="1" applyAlignment="1">
      <alignment horizontal="left" vertical="center"/>
    </xf>
    <xf numFmtId="0" fontId="11" fillId="4" borderId="0" xfId="1" applyFont="1" applyFill="1" applyBorder="1" applyAlignment="1">
      <alignment horizontal="center" vertical="center"/>
    </xf>
    <xf numFmtId="0" fontId="1" fillId="4" borderId="0" xfId="1" applyFont="1" applyFill="1" applyAlignment="1">
      <alignment vertical="center"/>
    </xf>
    <xf numFmtId="0" fontId="1" fillId="4" borderId="0" xfId="1" applyFont="1" applyFill="1" applyAlignment="1">
      <alignment horizontal="center" vertical="center"/>
    </xf>
    <xf numFmtId="0" fontId="11" fillId="4" borderId="4" xfId="1" applyFont="1" applyFill="1" applyBorder="1" applyAlignment="1">
      <alignment vertical="center" shrinkToFit="1"/>
    </xf>
    <xf numFmtId="0" fontId="6" fillId="4" borderId="4" xfId="1" applyFont="1" applyFill="1" applyBorder="1" applyAlignment="1">
      <alignment vertical="center" shrinkToFit="1"/>
    </xf>
    <xf numFmtId="0" fontId="11" fillId="4" borderId="4" xfId="1" applyFont="1" applyFill="1" applyBorder="1" applyAlignment="1">
      <alignment horizontal="center" vertical="center" shrinkToFit="1"/>
    </xf>
    <xf numFmtId="0" fontId="11" fillId="4" borderId="4" xfId="1" applyFont="1" applyFill="1" applyBorder="1" applyAlignment="1">
      <alignment horizontal="right" vertical="center"/>
    </xf>
    <xf numFmtId="0" fontId="11" fillId="4" borderId="4" xfId="1" applyFont="1" applyFill="1" applyBorder="1" applyAlignment="1">
      <alignment horizontal="center" vertical="center"/>
    </xf>
    <xf numFmtId="0" fontId="4" fillId="0" borderId="0" xfId="0" applyFont="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left" vertical="center"/>
    </xf>
    <xf numFmtId="0" fontId="0" fillId="0" borderId="4" xfId="0" quotePrefix="1" applyFill="1" applyBorder="1" applyAlignment="1">
      <alignment horizontal="center" vertical="center"/>
    </xf>
    <xf numFmtId="0" fontId="4" fillId="2" borderId="8" xfId="0" applyFont="1" applyFill="1" applyBorder="1" applyAlignment="1" applyProtection="1">
      <alignment vertical="center"/>
      <protection locked="0"/>
    </xf>
    <xf numFmtId="0" fontId="0" fillId="0" borderId="0" xfId="0" applyAlignment="1">
      <alignment horizontal="left"/>
    </xf>
    <xf numFmtId="0" fontId="0" fillId="0" borderId="8" xfId="0"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left" vertical="center"/>
    </xf>
    <xf numFmtId="0" fontId="0" fillId="3" borderId="8" xfId="0" applyFill="1" applyBorder="1" applyAlignment="1">
      <alignment horizontal="left" vertical="center"/>
    </xf>
    <xf numFmtId="0" fontId="10" fillId="0" borderId="1"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0" fillId="0" borderId="0" xfId="0" applyAlignment="1">
      <alignment horizontal="left" vertical="center" shrinkToFit="1"/>
    </xf>
    <xf numFmtId="0" fontId="6"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shrinkToFit="1"/>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4" fillId="0" borderId="4" xfId="0" applyFont="1" applyBorder="1" applyAlignment="1" applyProtection="1">
      <alignment horizontal="left" vertical="center" shrinkToFit="1"/>
      <protection locked="0"/>
    </xf>
    <xf numFmtId="0" fontId="14" fillId="2" borderId="4" xfId="0" applyFont="1" applyFill="1" applyBorder="1" applyAlignment="1">
      <alignment horizontal="center"/>
    </xf>
    <xf numFmtId="176" fontId="4" fillId="3" borderId="4"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protection locked="0"/>
    </xf>
    <xf numFmtId="0" fontId="0" fillId="0" borderId="0" xfId="0" applyAlignment="1">
      <alignment horizontal="left" vertical="center" wrapText="1"/>
    </xf>
    <xf numFmtId="0" fontId="6" fillId="0" borderId="0" xfId="0" applyFont="1" applyFill="1" applyBorder="1" applyAlignment="1" applyProtection="1">
      <alignment horizontal="left" vertical="center" wrapText="1" shrinkToFit="1"/>
      <protection locked="0"/>
    </xf>
    <xf numFmtId="0" fontId="0" fillId="0" borderId="7" xfId="0" applyBorder="1" applyAlignment="1">
      <alignment horizontal="center" vertical="center" textRotation="255"/>
    </xf>
    <xf numFmtId="0" fontId="0" fillId="0" borderId="13" xfId="0" applyBorder="1" applyAlignment="1">
      <alignment horizontal="center" vertical="center" textRotation="255"/>
    </xf>
    <xf numFmtId="0" fontId="0" fillId="0" borderId="8" xfId="0" applyBorder="1" applyAlignment="1">
      <alignment horizontal="center" vertical="center" textRotation="255"/>
    </xf>
    <xf numFmtId="0" fontId="0" fillId="0" borderId="4" xfId="0" applyBorder="1" applyAlignment="1">
      <alignment horizontal="left" vertical="center" wrapText="1"/>
    </xf>
    <xf numFmtId="0" fontId="11" fillId="0" borderId="14"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textRotation="255"/>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0" fillId="0" borderId="3" xfId="0" applyBorder="1" applyAlignment="1">
      <alignment horizontal="center" vertical="center"/>
    </xf>
    <xf numFmtId="0" fontId="10" fillId="0" borderId="5" xfId="0" applyFont="1" applyFill="1" applyBorder="1" applyAlignment="1" applyProtection="1">
      <alignment horizontal="left" vertical="center" shrinkToFit="1"/>
      <protection locked="0"/>
    </xf>
    <xf numFmtId="0" fontId="11" fillId="0" borderId="0" xfId="0" applyFont="1" applyAlignment="1">
      <alignment horizontal="left" vertical="center" wrapText="1"/>
    </xf>
    <xf numFmtId="0" fontId="0" fillId="2" borderId="4" xfId="0" applyFill="1" applyBorder="1" applyAlignment="1">
      <alignment horizontal="center" vertical="center" wrapText="1"/>
    </xf>
    <xf numFmtId="0" fontId="9" fillId="0" borderId="0" xfId="0" applyFont="1" applyAlignment="1">
      <alignment horizontal="left"/>
    </xf>
    <xf numFmtId="0" fontId="0" fillId="2" borderId="7" xfId="0" applyFill="1" applyBorder="1" applyAlignment="1">
      <alignment horizontal="center" vertical="center" wrapText="1"/>
    </xf>
    <xf numFmtId="0" fontId="8" fillId="0" borderId="4" xfId="0" applyFont="1" applyBorder="1" applyAlignment="1">
      <alignment horizontal="center" vertical="center" wrapText="1" shrinkToFit="1"/>
    </xf>
    <xf numFmtId="0" fontId="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7" fillId="0" borderId="4" xfId="0" applyFont="1" applyBorder="1" applyAlignment="1">
      <alignment horizontal="center" vertical="center" wrapText="1" shrinkToFit="1"/>
    </xf>
    <xf numFmtId="0" fontId="7" fillId="0" borderId="4" xfId="0" applyFont="1" applyBorder="1" applyAlignment="1">
      <alignment horizontal="center" vertical="center" shrinkToFi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49" fontId="4" fillId="2" borderId="1"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0" fontId="0" fillId="0" borderId="4" xfId="0" applyBorder="1" applyAlignment="1">
      <alignment horizontal="lef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0" fillId="0" borderId="0" xfId="0" applyAlignment="1">
      <alignment horizontal="left" vertical="center"/>
    </xf>
    <xf numFmtId="0" fontId="0" fillId="0" borderId="4"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5" xfId="0" applyFill="1" applyBorder="1" applyAlignment="1">
      <alignment horizontal="left"/>
    </xf>
    <xf numFmtId="0" fontId="0" fillId="3" borderId="6"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8" xfId="0" applyFill="1" applyBorder="1" applyAlignment="1">
      <alignment horizontal="left"/>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4" fillId="2" borderId="1" xfId="0" quotePrefix="1" applyNumberFormat="1" applyFont="1" applyFill="1" applyBorder="1" applyAlignment="1" applyProtection="1">
      <alignment horizontal="center" vertical="center"/>
      <protection locked="0"/>
    </xf>
    <xf numFmtId="0" fontId="7" fillId="0" borderId="5" xfId="0" applyFont="1" applyBorder="1" applyAlignment="1">
      <alignment horizontal="center" vertical="center" shrinkToFit="1"/>
    </xf>
    <xf numFmtId="0" fontId="11" fillId="4" borderId="5"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1" xfId="1" applyFont="1" applyFill="1" applyBorder="1" applyAlignment="1">
      <alignment horizontal="left" vertical="center"/>
    </xf>
    <xf numFmtId="0" fontId="11" fillId="4" borderId="2" xfId="1" applyFont="1" applyFill="1" applyBorder="1" applyAlignment="1">
      <alignment horizontal="left" vertical="center"/>
    </xf>
    <xf numFmtId="0" fontId="11" fillId="4" borderId="3" xfId="1" applyFont="1" applyFill="1" applyBorder="1" applyAlignment="1">
      <alignment horizontal="left" vertical="center"/>
    </xf>
    <xf numFmtId="0" fontId="8" fillId="4" borderId="4" xfId="1" applyFont="1" applyFill="1" applyBorder="1" applyAlignment="1">
      <alignment horizontal="center" vertical="center" wrapText="1"/>
    </xf>
    <xf numFmtId="0" fontId="11" fillId="4" borderId="4" xfId="1" applyFont="1" applyFill="1" applyBorder="1" applyAlignment="1">
      <alignment horizontal="center" vertical="center"/>
    </xf>
    <xf numFmtId="0" fontId="13" fillId="4" borderId="4" xfId="1" applyFont="1" applyFill="1" applyBorder="1" applyAlignment="1">
      <alignment horizontal="center" vertical="center"/>
    </xf>
    <xf numFmtId="0" fontId="1" fillId="4" borderId="0" xfId="1" applyFont="1" applyFill="1" applyAlignment="1">
      <alignment horizontal="left" vertical="center"/>
    </xf>
    <xf numFmtId="0" fontId="11" fillId="4" borderId="4" xfId="1" applyFont="1" applyFill="1" applyBorder="1" applyAlignment="1">
      <alignment horizontal="left" vertical="center"/>
    </xf>
    <xf numFmtId="0" fontId="11" fillId="4" borderId="5"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2" xfId="1" applyFont="1" applyFill="1" applyBorder="1" applyAlignment="1">
      <alignment horizontal="center" vertical="center"/>
    </xf>
    <xf numFmtId="0" fontId="11" fillId="4" borderId="4" xfId="1" applyFont="1" applyFill="1" applyBorder="1" applyAlignment="1">
      <alignment horizontal="center" vertical="center" wrapText="1"/>
    </xf>
    <xf numFmtId="0" fontId="11" fillId="4" borderId="5" xfId="1" applyFont="1" applyFill="1" applyBorder="1" applyAlignment="1">
      <alignment horizontal="left" vertical="center"/>
    </xf>
    <xf numFmtId="0" fontId="11" fillId="4" borderId="6" xfId="1" applyFont="1" applyFill="1" applyBorder="1" applyAlignment="1">
      <alignment horizontal="left" vertical="center"/>
    </xf>
    <xf numFmtId="0" fontId="11" fillId="4" borderId="9" xfId="1" applyFont="1" applyFill="1" applyBorder="1" applyAlignment="1">
      <alignment horizontal="left" vertical="center"/>
    </xf>
    <xf numFmtId="0" fontId="11" fillId="4" borderId="14" xfId="1" applyFont="1" applyFill="1" applyBorder="1" applyAlignment="1">
      <alignment horizontal="left" vertical="center"/>
    </xf>
    <xf numFmtId="0" fontId="11" fillId="4" borderId="0" xfId="1" applyFont="1" applyFill="1" applyBorder="1" applyAlignment="1">
      <alignment horizontal="left" vertical="center"/>
    </xf>
    <xf numFmtId="0" fontId="11" fillId="4" borderId="15" xfId="1" applyFont="1" applyFill="1" applyBorder="1" applyAlignment="1">
      <alignment horizontal="left" vertical="center"/>
    </xf>
    <xf numFmtId="0" fontId="11" fillId="4" borderId="10" xfId="1" applyFont="1" applyFill="1" applyBorder="1" applyAlignment="1">
      <alignment horizontal="left" vertical="center"/>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1" xfId="1" applyFont="1" applyFill="1" applyBorder="1" applyAlignment="1">
      <alignment horizontal="center" vertical="center"/>
    </xf>
    <xf numFmtId="0" fontId="11" fillId="4" borderId="2" xfId="1" applyFont="1" applyFill="1" applyBorder="1" applyAlignment="1">
      <alignment horizontal="center" vertical="center"/>
    </xf>
    <xf numFmtId="0" fontId="11" fillId="4" borderId="3" xfId="1" applyFont="1" applyFill="1" applyBorder="1" applyAlignment="1">
      <alignment horizontal="center" vertical="center"/>
    </xf>
  </cellXfs>
  <cellStyles count="2">
    <cellStyle name="標準" xfId="0" builtinId="0"/>
    <cellStyle name="標準 2" xfId="1"/>
  </cellStyles>
  <dxfs count="22">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115957</xdr:colOff>
      <xdr:row>82</xdr:row>
      <xdr:rowOff>11043</xdr:rowOff>
    </xdr:from>
    <xdr:to>
      <xdr:col>11</xdr:col>
      <xdr:colOff>242958</xdr:colOff>
      <xdr:row>85</xdr:row>
      <xdr:rowOff>0</xdr:rowOff>
    </xdr:to>
    <xdr:sp macro="" textlink="">
      <xdr:nvSpPr>
        <xdr:cNvPr id="2" name="大かっこ 1"/>
        <xdr:cNvSpPr/>
      </xdr:nvSpPr>
      <xdr:spPr>
        <a:xfrm>
          <a:off x="668131" y="19933478"/>
          <a:ext cx="2512392" cy="109330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115957</xdr:colOff>
      <xdr:row>82</xdr:row>
      <xdr:rowOff>11043</xdr:rowOff>
    </xdr:from>
    <xdr:to>
      <xdr:col>11</xdr:col>
      <xdr:colOff>242958</xdr:colOff>
      <xdr:row>85</xdr:row>
      <xdr:rowOff>0</xdr:rowOff>
    </xdr:to>
    <xdr:sp macro="" textlink="">
      <xdr:nvSpPr>
        <xdr:cNvPr id="2" name="大かっこ 1"/>
        <xdr:cNvSpPr/>
      </xdr:nvSpPr>
      <xdr:spPr>
        <a:xfrm>
          <a:off x="668407" y="29570293"/>
          <a:ext cx="2527301" cy="67475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17</xdr:row>
      <xdr:rowOff>0</xdr:rowOff>
    </xdr:from>
    <xdr:to>
      <xdr:col>2</xdr:col>
      <xdr:colOff>2352675</xdr:colOff>
      <xdr:row>17</xdr:row>
      <xdr:rowOff>200025</xdr:rowOff>
    </xdr:to>
    <xdr:sp macro="" textlink="">
      <xdr:nvSpPr>
        <xdr:cNvPr id="7" name="円/楕円 2"/>
        <xdr:cNvSpPr/>
      </xdr:nvSpPr>
      <xdr:spPr>
        <a:xfrm>
          <a:off x="1682750" y="3886200"/>
          <a:ext cx="2352675" cy="200025"/>
        </a:xfrm>
        <a:prstGeom prst="ellipse">
          <a:avLst/>
        </a:prstGeom>
        <a:noFill/>
        <a:ln w="1270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16</xdr:row>
      <xdr:rowOff>0</xdr:rowOff>
    </xdr:from>
    <xdr:to>
      <xdr:col>2</xdr:col>
      <xdr:colOff>2352675</xdr:colOff>
      <xdr:row>16</xdr:row>
      <xdr:rowOff>200025</xdr:rowOff>
    </xdr:to>
    <xdr:sp macro="" textlink="">
      <xdr:nvSpPr>
        <xdr:cNvPr id="9" name="円/楕円 2"/>
        <xdr:cNvSpPr/>
      </xdr:nvSpPr>
      <xdr:spPr>
        <a:xfrm>
          <a:off x="1682750" y="3657600"/>
          <a:ext cx="2352675" cy="200025"/>
        </a:xfrm>
        <a:prstGeom prst="ellipse">
          <a:avLst/>
        </a:prstGeom>
        <a:noFill/>
        <a:ln w="1270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xdr:col>
      <xdr:colOff>2352675</xdr:colOff>
      <xdr:row>28</xdr:row>
      <xdr:rowOff>200025</xdr:rowOff>
    </xdr:to>
    <xdr:sp macro="" textlink="">
      <xdr:nvSpPr>
        <xdr:cNvPr id="11" name="円/楕円 2"/>
        <xdr:cNvSpPr/>
      </xdr:nvSpPr>
      <xdr:spPr>
        <a:xfrm>
          <a:off x="1682750" y="6400800"/>
          <a:ext cx="2352675" cy="200025"/>
        </a:xfrm>
        <a:prstGeom prst="ellipse">
          <a:avLst/>
        </a:prstGeom>
        <a:noFill/>
        <a:ln w="1270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34</xdr:row>
      <xdr:rowOff>0</xdr:rowOff>
    </xdr:from>
    <xdr:to>
      <xdr:col>2</xdr:col>
      <xdr:colOff>2352675</xdr:colOff>
      <xdr:row>34</xdr:row>
      <xdr:rowOff>200025</xdr:rowOff>
    </xdr:to>
    <xdr:sp macro="" textlink="">
      <xdr:nvSpPr>
        <xdr:cNvPr id="17" name="円/楕円 2"/>
        <xdr:cNvSpPr/>
      </xdr:nvSpPr>
      <xdr:spPr>
        <a:xfrm>
          <a:off x="1682750" y="7772400"/>
          <a:ext cx="2352675" cy="200025"/>
        </a:xfrm>
        <a:prstGeom prst="ellipse">
          <a:avLst/>
        </a:prstGeom>
        <a:noFill/>
        <a:ln w="1270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tabSelected="1" view="pageBreakPreview" zoomScale="115" zoomScaleNormal="115" zoomScaleSheetLayoutView="115" workbookViewId="0">
      <selection activeCell="B2" sqref="B2:L2"/>
    </sheetView>
  </sheetViews>
  <sheetFormatPr defaultRowHeight="18" x14ac:dyDescent="0.55000000000000004"/>
  <cols>
    <col min="1" max="1" width="3.75" customWidth="1"/>
    <col min="2" max="22" width="3.5" customWidth="1"/>
    <col min="23" max="25" width="3.75" customWidth="1"/>
    <col min="26" max="26" width="10" customWidth="1"/>
    <col min="27" max="27" width="9.4140625" customWidth="1"/>
    <col min="28" max="28" width="7.58203125" customWidth="1"/>
    <col min="29" max="36" width="5.4140625" customWidth="1"/>
  </cols>
  <sheetData>
    <row r="1" spans="1:24" x14ac:dyDescent="0.55000000000000004">
      <c r="A1" s="92" t="s">
        <v>177</v>
      </c>
      <c r="B1" s="92"/>
      <c r="C1" s="92"/>
      <c r="D1" s="92"/>
      <c r="E1" s="92"/>
      <c r="F1" s="92"/>
      <c r="G1" s="92"/>
      <c r="H1" s="92"/>
      <c r="I1" s="92"/>
      <c r="J1" s="92"/>
      <c r="K1" s="92"/>
      <c r="L1" s="92"/>
      <c r="M1" s="92"/>
      <c r="N1" s="92"/>
      <c r="O1" s="92"/>
      <c r="P1" s="92"/>
      <c r="Q1" s="92"/>
      <c r="R1" s="92"/>
      <c r="S1" s="92"/>
      <c r="T1" s="92"/>
      <c r="U1" s="92"/>
      <c r="V1" s="92"/>
      <c r="W1" s="92"/>
      <c r="X1" s="92"/>
    </row>
    <row r="2" spans="1:24" ht="27" customHeight="1" x14ac:dyDescent="0.55000000000000004">
      <c r="A2" s="1"/>
      <c r="B2" s="96" t="s">
        <v>1</v>
      </c>
      <c r="C2" s="96"/>
      <c r="D2" s="96"/>
      <c r="E2" s="96"/>
      <c r="F2" s="96"/>
      <c r="G2" s="91"/>
      <c r="H2" s="91"/>
      <c r="I2" s="91"/>
      <c r="J2" s="91"/>
      <c r="K2" s="91"/>
      <c r="L2" s="91"/>
      <c r="M2" s="97" t="s">
        <v>2</v>
      </c>
      <c r="N2" s="96"/>
      <c r="O2" s="96"/>
      <c r="P2" s="96"/>
      <c r="Q2" s="96"/>
      <c r="R2" s="91"/>
      <c r="S2" s="91"/>
      <c r="T2" s="91"/>
      <c r="U2" s="91"/>
      <c r="V2" s="91"/>
      <c r="W2" s="91"/>
    </row>
    <row r="3" spans="1:24" ht="13.5" customHeight="1" x14ac:dyDescent="0.55000000000000004">
      <c r="A3" s="1"/>
      <c r="B3" s="107" t="s">
        <v>181</v>
      </c>
      <c r="C3" s="108"/>
      <c r="D3" s="108"/>
      <c r="E3" s="108"/>
      <c r="F3" s="109"/>
      <c r="G3" s="101"/>
      <c r="H3" s="102"/>
      <c r="I3" s="102"/>
      <c r="J3" s="102"/>
      <c r="K3" s="102"/>
      <c r="L3" s="103"/>
      <c r="M3" s="98" t="s">
        <v>182</v>
      </c>
      <c r="N3" s="99"/>
      <c r="O3" s="99"/>
      <c r="P3" s="99"/>
      <c r="Q3" s="99"/>
      <c r="R3" s="101"/>
      <c r="S3" s="102"/>
      <c r="T3" s="102"/>
      <c r="U3" s="102"/>
      <c r="V3" s="102"/>
      <c r="W3" s="103"/>
    </row>
    <row r="4" spans="1:24" ht="13.5" customHeight="1" x14ac:dyDescent="0.55000000000000004">
      <c r="A4" s="1"/>
      <c r="B4" s="110"/>
      <c r="C4" s="111"/>
      <c r="D4" s="111"/>
      <c r="E4" s="111"/>
      <c r="F4" s="112"/>
      <c r="G4" s="104"/>
      <c r="H4" s="105"/>
      <c r="I4" s="105"/>
      <c r="J4" s="105"/>
      <c r="K4" s="105"/>
      <c r="L4" s="106"/>
      <c r="M4" s="99"/>
      <c r="N4" s="99"/>
      <c r="O4" s="99"/>
      <c r="P4" s="99"/>
      <c r="Q4" s="99"/>
      <c r="R4" s="104"/>
      <c r="S4" s="105"/>
      <c r="T4" s="105"/>
      <c r="U4" s="105"/>
      <c r="V4" s="105"/>
      <c r="W4" s="106"/>
    </row>
    <row r="5" spans="1:24" ht="13.5" customHeight="1" x14ac:dyDescent="0.55000000000000004">
      <c r="A5" s="1"/>
      <c r="B5" s="96" t="s">
        <v>30</v>
      </c>
      <c r="C5" s="96"/>
      <c r="D5" s="96"/>
      <c r="E5" s="96"/>
      <c r="F5" s="96"/>
      <c r="G5" s="91"/>
      <c r="H5" s="91"/>
      <c r="I5" s="91"/>
      <c r="J5" s="91"/>
      <c r="K5" s="91"/>
      <c r="L5" s="91"/>
      <c r="M5" s="94" t="s">
        <v>3</v>
      </c>
      <c r="N5" s="95"/>
      <c r="O5" s="95"/>
      <c r="P5" s="95"/>
      <c r="Q5" s="95"/>
      <c r="R5" s="93"/>
      <c r="S5" s="93"/>
      <c r="T5" s="93"/>
      <c r="U5" s="93"/>
      <c r="V5" s="93"/>
      <c r="W5" s="93"/>
    </row>
    <row r="6" spans="1:24" ht="13.5" customHeight="1" x14ac:dyDescent="0.55000000000000004">
      <c r="A6" s="1"/>
      <c r="B6" s="96"/>
      <c r="C6" s="96"/>
      <c r="D6" s="96"/>
      <c r="E6" s="96"/>
      <c r="F6" s="96"/>
      <c r="G6" s="91"/>
      <c r="H6" s="91"/>
      <c r="I6" s="91"/>
      <c r="J6" s="91"/>
      <c r="K6" s="91"/>
      <c r="L6" s="91"/>
      <c r="M6" s="95"/>
      <c r="N6" s="95"/>
      <c r="O6" s="95"/>
      <c r="P6" s="95"/>
      <c r="Q6" s="95"/>
      <c r="R6" s="100"/>
      <c r="S6" s="100"/>
      <c r="T6" s="100"/>
      <c r="U6" s="100"/>
      <c r="V6" s="100"/>
      <c r="W6" s="100"/>
    </row>
    <row r="7" spans="1:24" ht="305" customHeight="1" x14ac:dyDescent="0.55000000000000004">
      <c r="A7" s="1"/>
      <c r="B7" s="77" t="s">
        <v>180</v>
      </c>
      <c r="C7" s="77"/>
      <c r="D7" s="77"/>
      <c r="E7" s="77"/>
      <c r="F7" s="77"/>
      <c r="G7" s="77"/>
      <c r="H7" s="77"/>
      <c r="I7" s="77"/>
      <c r="J7" s="77"/>
      <c r="K7" s="77"/>
      <c r="L7" s="77"/>
      <c r="M7" s="77"/>
      <c r="N7" s="77"/>
      <c r="O7" s="77"/>
      <c r="P7" s="77"/>
      <c r="Q7" s="77"/>
      <c r="R7" s="77"/>
      <c r="S7" s="77"/>
      <c r="T7" s="77"/>
      <c r="U7" s="77"/>
      <c r="V7" s="77"/>
      <c r="W7" s="77"/>
    </row>
    <row r="8" spans="1:24" x14ac:dyDescent="0.55000000000000004">
      <c r="A8" s="1"/>
      <c r="B8" s="1"/>
      <c r="C8" s="1"/>
      <c r="D8" s="1"/>
      <c r="E8" s="1"/>
      <c r="F8" s="1"/>
      <c r="G8" s="1"/>
      <c r="H8" s="1"/>
      <c r="I8" s="1"/>
      <c r="J8" s="1"/>
      <c r="K8" s="1"/>
      <c r="L8" s="1"/>
      <c r="M8" s="1"/>
      <c r="N8" s="1"/>
      <c r="O8" s="1"/>
      <c r="P8" s="1"/>
    </row>
    <row r="9" spans="1:24" x14ac:dyDescent="0.55000000000000004">
      <c r="A9" s="3" t="s">
        <v>6</v>
      </c>
      <c r="B9" s="1"/>
      <c r="C9" s="1"/>
      <c r="D9" s="1"/>
      <c r="E9" s="1"/>
      <c r="F9" s="1"/>
      <c r="G9" s="1"/>
      <c r="H9" s="1"/>
      <c r="I9" s="1"/>
      <c r="J9" s="1"/>
      <c r="K9" s="1"/>
      <c r="L9" s="1"/>
      <c r="M9" s="1"/>
      <c r="N9" s="1"/>
      <c r="O9" s="1"/>
      <c r="P9" s="1"/>
    </row>
    <row r="10" spans="1:24" ht="62" customHeight="1" x14ac:dyDescent="0.55000000000000004">
      <c r="A10" s="90" t="s">
        <v>184</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22.5" x14ac:dyDescent="0.55000000000000004">
      <c r="A11" s="3"/>
      <c r="B11" s="59" t="s">
        <v>133</v>
      </c>
      <c r="C11" s="60"/>
      <c r="D11" s="60"/>
      <c r="E11" s="60"/>
      <c r="F11" s="60"/>
      <c r="G11" s="60"/>
      <c r="H11" s="60"/>
      <c r="I11" s="60"/>
      <c r="J11" s="60"/>
      <c r="K11" s="61"/>
      <c r="L11" s="4"/>
      <c r="M11" s="6" t="str">
        <f>IF(L11="○","→","　")</f>
        <v>　</v>
      </c>
      <c r="N11" s="62" t="str">
        <f>IF(M11="→","ハザードマップにより施設の位置を示してください。","　")</f>
        <v>　</v>
      </c>
      <c r="O11" s="62"/>
      <c r="P11" s="62"/>
      <c r="Q11" s="62"/>
      <c r="R11" s="62"/>
      <c r="S11" s="62"/>
      <c r="T11" s="62"/>
      <c r="U11" s="62"/>
      <c r="V11" s="62"/>
      <c r="W11" s="62"/>
      <c r="X11" s="62"/>
    </row>
    <row r="12" spans="1:24" ht="22.5" x14ac:dyDescent="0.55000000000000004">
      <c r="A12" s="1"/>
      <c r="B12" s="59" t="s">
        <v>134</v>
      </c>
      <c r="C12" s="60"/>
      <c r="D12" s="60"/>
      <c r="E12" s="60"/>
      <c r="F12" s="60"/>
      <c r="G12" s="60"/>
      <c r="H12" s="60"/>
      <c r="I12" s="60"/>
      <c r="J12" s="60"/>
      <c r="K12" s="61"/>
      <c r="L12" s="4"/>
      <c r="M12" s="6" t="str">
        <f>IF(L12="○","→","　")</f>
        <v>　</v>
      </c>
      <c r="N12" s="62" t="str">
        <f>IF(M12="→","ハザードマップにより施設の位置を示した上で、対策を下に記載してください。","　")</f>
        <v>　</v>
      </c>
      <c r="O12" s="62"/>
      <c r="P12" s="62"/>
      <c r="Q12" s="62"/>
      <c r="R12" s="62"/>
      <c r="S12" s="62"/>
      <c r="T12" s="62"/>
      <c r="U12" s="62"/>
      <c r="V12" s="62"/>
      <c r="W12" s="62"/>
      <c r="X12" s="62"/>
    </row>
    <row r="13" spans="1:24" ht="22.5" x14ac:dyDescent="0.55000000000000004">
      <c r="A13" s="1"/>
      <c r="B13" s="5"/>
      <c r="C13" s="5"/>
      <c r="D13" s="5"/>
      <c r="E13" s="5"/>
      <c r="F13" s="5"/>
      <c r="G13" s="5"/>
      <c r="H13" s="5"/>
      <c r="I13" s="5"/>
      <c r="J13" s="5"/>
      <c r="K13" s="5"/>
      <c r="L13" s="7"/>
      <c r="M13" s="67" t="str">
        <f>IF(M12="→","対策","　")</f>
        <v>　</v>
      </c>
      <c r="N13" s="78"/>
      <c r="O13" s="78"/>
      <c r="P13" s="78"/>
      <c r="Q13" s="78"/>
      <c r="R13" s="78"/>
      <c r="S13" s="78"/>
      <c r="T13" s="78"/>
      <c r="U13" s="78"/>
      <c r="V13" s="78"/>
      <c r="W13" s="78"/>
      <c r="X13" s="78"/>
    </row>
    <row r="14" spans="1:24" ht="20" x14ac:dyDescent="0.55000000000000004">
      <c r="A14" s="1"/>
      <c r="B14" s="5"/>
      <c r="C14" s="5"/>
      <c r="D14" s="5"/>
      <c r="E14" s="5"/>
      <c r="F14" s="5"/>
      <c r="G14" s="5"/>
      <c r="H14" s="5"/>
      <c r="I14" s="5"/>
      <c r="J14" s="5"/>
      <c r="K14" s="5"/>
      <c r="L14" s="6"/>
      <c r="M14" s="67"/>
      <c r="N14" s="78"/>
      <c r="O14" s="78"/>
      <c r="P14" s="78"/>
      <c r="Q14" s="78"/>
      <c r="R14" s="78"/>
      <c r="S14" s="78"/>
      <c r="T14" s="78"/>
      <c r="U14" s="78"/>
      <c r="V14" s="78"/>
      <c r="W14" s="78"/>
      <c r="X14" s="78"/>
    </row>
    <row r="15" spans="1:24" x14ac:dyDescent="0.55000000000000004">
      <c r="A15" s="3" t="s">
        <v>0</v>
      </c>
    </row>
    <row r="16" spans="1:24" ht="119.5" customHeight="1" x14ac:dyDescent="0.55000000000000004">
      <c r="A16" s="90" t="s">
        <v>193</v>
      </c>
      <c r="B16" s="77"/>
      <c r="C16" s="77"/>
      <c r="D16" s="77"/>
      <c r="E16" s="77"/>
      <c r="F16" s="77"/>
      <c r="G16" s="77"/>
      <c r="H16" s="77"/>
      <c r="I16" s="77"/>
      <c r="J16" s="77"/>
      <c r="K16" s="77"/>
      <c r="L16" s="77"/>
      <c r="M16" s="77"/>
      <c r="N16" s="77"/>
      <c r="O16" s="77"/>
      <c r="P16" s="77"/>
      <c r="Q16" s="77"/>
      <c r="R16" s="77"/>
      <c r="S16" s="77"/>
      <c r="T16" s="77"/>
      <c r="U16" s="77"/>
      <c r="V16" s="77"/>
      <c r="W16" s="77"/>
      <c r="X16" s="77"/>
    </row>
    <row r="17" spans="1:26" ht="22.5" x14ac:dyDescent="0.55000000000000004">
      <c r="B17" s="76" t="s">
        <v>183</v>
      </c>
      <c r="C17" s="76"/>
      <c r="D17" s="76"/>
      <c r="E17" s="76"/>
      <c r="F17" s="76"/>
      <c r="G17" s="76"/>
      <c r="H17" s="76"/>
      <c r="I17" s="76"/>
      <c r="J17" s="76"/>
      <c r="K17" s="76"/>
      <c r="L17" s="4"/>
      <c r="M17" s="6" t="str">
        <f>IF(L17="○","→","　")</f>
        <v>　</v>
      </c>
      <c r="N17" s="62" t="str">
        <f>IF(M17="→","実績報告時に耐震性が確保されていることがわかる書類を提出ください。","　")</f>
        <v>　</v>
      </c>
      <c r="O17" s="62"/>
      <c r="P17" s="62"/>
      <c r="Q17" s="62"/>
      <c r="R17" s="62"/>
      <c r="S17" s="62"/>
      <c r="T17" s="62"/>
      <c r="U17" s="62"/>
      <c r="V17" s="62"/>
      <c r="W17" s="62"/>
      <c r="X17" s="62"/>
    </row>
    <row r="19" spans="1:26" x14ac:dyDescent="0.55000000000000004">
      <c r="A19" s="3" t="s">
        <v>7</v>
      </c>
    </row>
    <row r="20" spans="1:26" ht="47" customHeight="1" x14ac:dyDescent="0.55000000000000004">
      <c r="A20" s="90" t="s">
        <v>194</v>
      </c>
      <c r="B20" s="77"/>
      <c r="C20" s="77"/>
      <c r="D20" s="77"/>
      <c r="E20" s="77"/>
      <c r="F20" s="77"/>
      <c r="G20" s="77"/>
      <c r="H20" s="77"/>
      <c r="I20" s="77"/>
      <c r="J20" s="77"/>
      <c r="K20" s="77"/>
      <c r="L20" s="77"/>
      <c r="M20" s="77"/>
      <c r="N20" s="77"/>
      <c r="O20" s="77"/>
      <c r="P20" s="77"/>
      <c r="Q20" s="77"/>
      <c r="R20" s="77"/>
      <c r="S20" s="77"/>
      <c r="T20" s="77"/>
      <c r="U20" s="77"/>
      <c r="V20" s="77"/>
      <c r="W20" s="77"/>
      <c r="X20" s="77"/>
    </row>
    <row r="21" spans="1:26" ht="22.5" x14ac:dyDescent="0.55000000000000004">
      <c r="B21" s="59" t="s">
        <v>8</v>
      </c>
      <c r="C21" s="60"/>
      <c r="D21" s="60"/>
      <c r="E21" s="60"/>
      <c r="F21" s="60"/>
      <c r="G21" s="60"/>
      <c r="H21" s="60"/>
      <c r="I21" s="60"/>
      <c r="J21" s="60"/>
      <c r="K21" s="60"/>
      <c r="L21" s="60"/>
      <c r="M21" s="60"/>
      <c r="N21" s="60"/>
      <c r="O21" s="60"/>
      <c r="P21" s="60"/>
      <c r="Q21" s="60"/>
      <c r="R21" s="61"/>
      <c r="S21" s="113"/>
      <c r="T21" s="114"/>
      <c r="U21" s="114"/>
      <c r="V21" s="114"/>
      <c r="W21" s="114"/>
      <c r="X21" s="115"/>
      <c r="Z21" t="b">
        <f>IF(S21&lt;&gt;"","○")</f>
        <v>0</v>
      </c>
    </row>
    <row r="22" spans="1:26" ht="22.5" x14ac:dyDescent="0.55000000000000004">
      <c r="B22" s="59" t="s">
        <v>178</v>
      </c>
      <c r="C22" s="60"/>
      <c r="D22" s="60"/>
      <c r="E22" s="60"/>
      <c r="F22" s="60"/>
      <c r="G22" s="60"/>
      <c r="H22" s="60"/>
      <c r="I22" s="60"/>
      <c r="J22" s="60"/>
      <c r="K22" s="60"/>
      <c r="L22" s="60"/>
      <c r="M22" s="60"/>
      <c r="N22" s="60"/>
      <c r="O22" s="60"/>
      <c r="P22" s="60"/>
      <c r="Q22" s="60"/>
      <c r="R22" s="61"/>
      <c r="S22" s="113"/>
      <c r="T22" s="114"/>
      <c r="U22" s="114"/>
      <c r="V22" s="114"/>
      <c r="W22" s="114"/>
      <c r="X22" s="115"/>
      <c r="Z22" t="b">
        <f>IF(S22&lt;&gt;"","○")</f>
        <v>0</v>
      </c>
    </row>
    <row r="23" spans="1:26" x14ac:dyDescent="0.55000000000000004">
      <c r="B23" s="8" t="s">
        <v>9</v>
      </c>
      <c r="C23" s="8"/>
    </row>
    <row r="25" spans="1:26" x14ac:dyDescent="0.55000000000000004">
      <c r="A25" s="3" t="s">
        <v>10</v>
      </c>
    </row>
    <row r="26" spans="1:26" ht="38" customHeight="1" x14ac:dyDescent="0.55000000000000004">
      <c r="A26" s="90" t="s">
        <v>195</v>
      </c>
      <c r="B26" s="77"/>
      <c r="C26" s="77"/>
      <c r="D26" s="77"/>
      <c r="E26" s="77"/>
      <c r="F26" s="77"/>
      <c r="G26" s="77"/>
      <c r="H26" s="77"/>
      <c r="I26" s="77"/>
      <c r="J26" s="77"/>
      <c r="K26" s="77"/>
      <c r="L26" s="77"/>
      <c r="M26" s="77"/>
      <c r="N26" s="77"/>
      <c r="O26" s="77"/>
      <c r="P26" s="77"/>
      <c r="Q26" s="77"/>
      <c r="R26" s="77"/>
      <c r="S26" s="77"/>
      <c r="T26" s="77"/>
      <c r="U26" s="77"/>
      <c r="V26" s="77"/>
      <c r="W26" s="77"/>
      <c r="X26" s="77"/>
    </row>
    <row r="27" spans="1:26" ht="22.5" customHeight="1" x14ac:dyDescent="0.55000000000000004">
      <c r="B27" s="79" t="s">
        <v>17</v>
      </c>
      <c r="C27" s="88">
        <v>1</v>
      </c>
      <c r="D27" s="10" t="s">
        <v>15</v>
      </c>
      <c r="E27" s="76" t="s">
        <v>11</v>
      </c>
      <c r="F27" s="76"/>
      <c r="G27" s="76"/>
      <c r="H27" s="76"/>
      <c r="I27" s="76"/>
      <c r="J27" s="76"/>
      <c r="K27" s="76"/>
      <c r="L27" s="76"/>
      <c r="M27" s="76"/>
      <c r="N27" s="76"/>
      <c r="O27" s="76"/>
      <c r="P27" s="76"/>
      <c r="Q27" s="4"/>
      <c r="R27" s="6" t="str">
        <f>IF(Q27="○","→","　")</f>
        <v>　</v>
      </c>
      <c r="S27" s="62" t="str">
        <f>IF(R27="→","設問２を回答ください","　")</f>
        <v>　</v>
      </c>
      <c r="T27" s="62"/>
      <c r="U27" s="62"/>
      <c r="V27" s="62"/>
      <c r="W27" s="62"/>
      <c r="X27" s="62"/>
      <c r="Z27" t="b">
        <f>OR(Q28="○",Q31="○",S36="確認事項⑤へ",S35="確認事項⑤へ")</f>
        <v>0</v>
      </c>
    </row>
    <row r="28" spans="1:26" ht="22.5" x14ac:dyDescent="0.55000000000000004">
      <c r="B28" s="80"/>
      <c r="C28" s="88"/>
      <c r="D28" s="10" t="s">
        <v>14</v>
      </c>
      <c r="E28" s="76" t="s">
        <v>16</v>
      </c>
      <c r="F28" s="76"/>
      <c r="G28" s="76"/>
      <c r="H28" s="76"/>
      <c r="I28" s="76"/>
      <c r="J28" s="76"/>
      <c r="K28" s="76"/>
      <c r="L28" s="76"/>
      <c r="M28" s="76"/>
      <c r="N28" s="76"/>
      <c r="O28" s="76"/>
      <c r="P28" s="76"/>
      <c r="Q28" s="4"/>
      <c r="R28" s="6" t="str">
        <f>IF(Q28="○","→","　")</f>
        <v>　</v>
      </c>
      <c r="S28" s="62" t="str">
        <f>IF(R28="→","確認事項⑤へ","　")</f>
        <v>　</v>
      </c>
      <c r="T28" s="62"/>
      <c r="U28" s="62"/>
      <c r="V28" s="62"/>
      <c r="W28" s="62"/>
      <c r="X28" s="62"/>
    </row>
    <row r="29" spans="1:26" ht="22.5" x14ac:dyDescent="0.55000000000000004">
      <c r="B29" s="80"/>
      <c r="C29" s="88">
        <v>2</v>
      </c>
      <c r="D29" s="9" t="s">
        <v>12</v>
      </c>
      <c r="E29" s="76" t="s">
        <v>24</v>
      </c>
      <c r="F29" s="76"/>
      <c r="G29" s="76"/>
      <c r="H29" s="76"/>
      <c r="I29" s="76"/>
      <c r="J29" s="76"/>
      <c r="K29" s="76"/>
      <c r="L29" s="76"/>
      <c r="M29" s="76"/>
      <c r="N29" s="76"/>
      <c r="O29" s="76"/>
      <c r="P29" s="76"/>
      <c r="Q29" s="4"/>
      <c r="R29" s="6" t="str">
        <f>IF(Q29="○","→","　")</f>
        <v>　</v>
      </c>
      <c r="S29" s="62" t="str">
        <f>IF(R29="→","設問３を回答ください","　")</f>
        <v>　</v>
      </c>
      <c r="T29" s="62"/>
      <c r="U29" s="62"/>
      <c r="V29" s="62"/>
      <c r="W29" s="62"/>
      <c r="X29" s="62"/>
    </row>
    <row r="30" spans="1:26" ht="22.5" x14ac:dyDescent="0.55000000000000004">
      <c r="B30" s="80"/>
      <c r="C30" s="88"/>
      <c r="D30" s="11" t="s">
        <v>13</v>
      </c>
      <c r="E30" s="76" t="s">
        <v>25</v>
      </c>
      <c r="F30" s="76"/>
      <c r="G30" s="76"/>
      <c r="H30" s="76"/>
      <c r="I30" s="76"/>
      <c r="J30" s="76"/>
      <c r="K30" s="76"/>
      <c r="L30" s="76"/>
      <c r="M30" s="76"/>
      <c r="N30" s="76"/>
      <c r="O30" s="76"/>
      <c r="P30" s="76"/>
      <c r="Q30" s="4"/>
      <c r="R30" s="6" t="str">
        <f>IF(Q30="○","→","　")</f>
        <v>　</v>
      </c>
      <c r="S30" s="62" t="str">
        <f>IF(R30="→","設問４を回答ください","　")</f>
        <v>　</v>
      </c>
      <c r="T30" s="62"/>
      <c r="U30" s="62"/>
      <c r="V30" s="62"/>
      <c r="W30" s="62"/>
      <c r="X30" s="62"/>
    </row>
    <row r="31" spans="1:26" ht="22.5" customHeight="1" x14ac:dyDescent="0.55000000000000004">
      <c r="B31" s="80"/>
      <c r="C31" s="88">
        <v>3</v>
      </c>
      <c r="D31" s="9" t="s">
        <v>18</v>
      </c>
      <c r="E31" s="76" t="s">
        <v>20</v>
      </c>
      <c r="F31" s="76"/>
      <c r="G31" s="76"/>
      <c r="H31" s="76"/>
      <c r="I31" s="76"/>
      <c r="J31" s="76"/>
      <c r="K31" s="76"/>
      <c r="L31" s="76"/>
      <c r="M31" s="76"/>
      <c r="N31" s="76"/>
      <c r="O31" s="76"/>
      <c r="P31" s="76"/>
      <c r="Q31" s="4"/>
      <c r="R31" s="6" t="str">
        <f t="shared" ref="R31:R34" si="0">IF(Q31="○","→","　")</f>
        <v>　</v>
      </c>
      <c r="S31" s="62" t="str">
        <f>IF(R31="→","確認事項⑤へ","　")</f>
        <v>　</v>
      </c>
      <c r="T31" s="62"/>
      <c r="U31" s="62"/>
      <c r="V31" s="62"/>
      <c r="W31" s="62"/>
      <c r="X31" s="62"/>
    </row>
    <row r="32" spans="1:26" ht="22.5" customHeight="1" x14ac:dyDescent="0.55000000000000004">
      <c r="B32" s="80"/>
      <c r="C32" s="88"/>
      <c r="D32" s="11" t="s">
        <v>19</v>
      </c>
      <c r="E32" s="76" t="s">
        <v>21</v>
      </c>
      <c r="F32" s="76"/>
      <c r="G32" s="76"/>
      <c r="H32" s="76"/>
      <c r="I32" s="76"/>
      <c r="J32" s="76"/>
      <c r="K32" s="76"/>
      <c r="L32" s="76"/>
      <c r="M32" s="76"/>
      <c r="N32" s="76"/>
      <c r="O32" s="76"/>
      <c r="P32" s="76"/>
      <c r="Q32" s="4"/>
      <c r="R32" s="6" t="str">
        <f t="shared" si="0"/>
        <v>　</v>
      </c>
      <c r="S32" s="62" t="str">
        <f t="shared" ref="S32" si="1">IF(R32="→","設問４を回答ください","　")</f>
        <v>　</v>
      </c>
      <c r="T32" s="62"/>
      <c r="U32" s="62"/>
      <c r="V32" s="62"/>
      <c r="W32" s="62"/>
      <c r="X32" s="62"/>
    </row>
    <row r="33" spans="1:24" ht="22.5" x14ac:dyDescent="0.55000000000000004">
      <c r="B33" s="80"/>
      <c r="C33" s="88">
        <v>4</v>
      </c>
      <c r="D33" s="9" t="s">
        <v>22</v>
      </c>
      <c r="E33" s="76" t="s">
        <v>26</v>
      </c>
      <c r="F33" s="76"/>
      <c r="G33" s="76"/>
      <c r="H33" s="76"/>
      <c r="I33" s="76"/>
      <c r="J33" s="76"/>
      <c r="K33" s="76"/>
      <c r="L33" s="76"/>
      <c r="M33" s="76"/>
      <c r="N33" s="76"/>
      <c r="O33" s="76"/>
      <c r="P33" s="76"/>
      <c r="Q33" s="4"/>
      <c r="R33" s="6" t="str">
        <f t="shared" si="0"/>
        <v>　</v>
      </c>
      <c r="S33" s="62" t="str">
        <f>IF(R33="→","設問５を回答ください","　")</f>
        <v>　</v>
      </c>
      <c r="T33" s="62"/>
      <c r="U33" s="62"/>
      <c r="V33" s="62"/>
      <c r="W33" s="62"/>
      <c r="X33" s="62"/>
    </row>
    <row r="34" spans="1:24" ht="22.5" x14ac:dyDescent="0.55000000000000004">
      <c r="B34" s="80"/>
      <c r="C34" s="88"/>
      <c r="D34" s="11" t="s">
        <v>23</v>
      </c>
      <c r="E34" s="76" t="s">
        <v>27</v>
      </c>
      <c r="F34" s="76"/>
      <c r="G34" s="76"/>
      <c r="H34" s="76"/>
      <c r="I34" s="76"/>
      <c r="J34" s="76"/>
      <c r="K34" s="76"/>
      <c r="L34" s="76"/>
      <c r="M34" s="76"/>
      <c r="N34" s="76"/>
      <c r="O34" s="76"/>
      <c r="P34" s="76"/>
      <c r="Q34" s="4"/>
      <c r="R34" s="6" t="str">
        <f t="shared" si="0"/>
        <v>　</v>
      </c>
      <c r="S34" s="62" t="str">
        <f>IF(R34="→","設問６に理由を記載してください","　")</f>
        <v>　</v>
      </c>
      <c r="T34" s="62"/>
      <c r="U34" s="62"/>
      <c r="V34" s="62"/>
      <c r="W34" s="62"/>
      <c r="X34" s="62"/>
    </row>
    <row r="35" spans="1:24" ht="22.5" x14ac:dyDescent="0.55000000000000004">
      <c r="B35" s="80"/>
      <c r="C35" s="29">
        <v>5</v>
      </c>
      <c r="D35" s="11"/>
      <c r="E35" s="59" t="s">
        <v>28</v>
      </c>
      <c r="F35" s="60"/>
      <c r="G35" s="60"/>
      <c r="H35" s="60"/>
      <c r="I35" s="60"/>
      <c r="J35" s="61"/>
      <c r="K35" s="85"/>
      <c r="L35" s="86"/>
      <c r="M35" s="86"/>
      <c r="N35" s="86"/>
      <c r="O35" s="86"/>
      <c r="P35" s="86"/>
      <c r="Q35" s="87"/>
      <c r="R35" s="6" t="str">
        <f>IF(K35&lt;&gt;"","→","")</f>
        <v/>
      </c>
      <c r="S35" s="62" t="str">
        <f>IF(R35="→","確認事項⑤へ","　")</f>
        <v>　</v>
      </c>
      <c r="T35" s="62"/>
      <c r="U35" s="62"/>
      <c r="V35" s="62"/>
      <c r="W35" s="62"/>
      <c r="X35" s="62"/>
    </row>
    <row r="36" spans="1:24" ht="22.5" customHeight="1" x14ac:dyDescent="0.55000000000000004">
      <c r="B36" s="80"/>
      <c r="C36" s="55">
        <v>6</v>
      </c>
      <c r="D36" s="84" t="str">
        <f>IF(R34="→","理由","　")</f>
        <v>　</v>
      </c>
      <c r="E36" s="82"/>
      <c r="F36" s="82"/>
      <c r="G36" s="82"/>
      <c r="H36" s="82"/>
      <c r="I36" s="82"/>
      <c r="J36" s="82"/>
      <c r="K36" s="82"/>
      <c r="L36" s="82"/>
      <c r="M36" s="82"/>
      <c r="N36" s="82"/>
      <c r="O36" s="82"/>
      <c r="P36" s="82"/>
      <c r="Q36" s="82"/>
      <c r="R36" s="83" t="str">
        <f>IF(E36&lt;&gt;"","→","")</f>
        <v/>
      </c>
      <c r="S36" s="62" t="str">
        <f>IF(R36="→","確認事項⑤へ","　")</f>
        <v>　</v>
      </c>
      <c r="T36" s="62"/>
      <c r="U36" s="62"/>
      <c r="V36" s="62"/>
      <c r="W36" s="62"/>
      <c r="X36" s="62"/>
    </row>
    <row r="37" spans="1:24" ht="22.5" customHeight="1" x14ac:dyDescent="0.55000000000000004">
      <c r="B37" s="81"/>
      <c r="C37" s="55"/>
      <c r="D37" s="84"/>
      <c r="E37" s="82"/>
      <c r="F37" s="82"/>
      <c r="G37" s="82"/>
      <c r="H37" s="82"/>
      <c r="I37" s="82"/>
      <c r="J37" s="82"/>
      <c r="K37" s="82"/>
      <c r="L37" s="82"/>
      <c r="M37" s="82"/>
      <c r="N37" s="82"/>
      <c r="O37" s="82"/>
      <c r="P37" s="82"/>
      <c r="Q37" s="82"/>
      <c r="R37" s="83"/>
      <c r="S37" s="62"/>
      <c r="T37" s="62"/>
      <c r="U37" s="62"/>
      <c r="V37" s="62"/>
      <c r="W37" s="62"/>
      <c r="X37" s="62"/>
    </row>
    <row r="39" spans="1:24" x14ac:dyDescent="0.55000000000000004">
      <c r="A39" s="3" t="s">
        <v>29</v>
      </c>
    </row>
    <row r="40" spans="1:24" ht="62" customHeight="1" x14ac:dyDescent="0.55000000000000004">
      <c r="A40" s="90" t="s">
        <v>196</v>
      </c>
      <c r="B40" s="77"/>
      <c r="C40" s="77"/>
      <c r="D40" s="77"/>
      <c r="E40" s="77"/>
      <c r="F40" s="77"/>
      <c r="G40" s="77"/>
      <c r="H40" s="77"/>
      <c r="I40" s="77"/>
      <c r="J40" s="77"/>
      <c r="K40" s="77"/>
      <c r="L40" s="77"/>
      <c r="M40" s="77"/>
      <c r="N40" s="77"/>
      <c r="O40" s="77"/>
      <c r="P40" s="77"/>
      <c r="Q40" s="77"/>
      <c r="R40" s="77"/>
      <c r="S40" s="77"/>
      <c r="T40" s="77"/>
      <c r="U40" s="77"/>
      <c r="V40" s="77"/>
      <c r="W40" s="77"/>
      <c r="X40" s="77"/>
    </row>
    <row r="41" spans="1:24" ht="22.5" x14ac:dyDescent="0.55000000000000004">
      <c r="B41" s="89" t="s">
        <v>173</v>
      </c>
      <c r="C41" s="60"/>
      <c r="D41" s="60"/>
      <c r="E41" s="60"/>
      <c r="F41" s="60"/>
      <c r="G41" s="60"/>
      <c r="H41" s="60"/>
      <c r="I41" s="60"/>
      <c r="J41" s="60"/>
      <c r="K41" s="61"/>
      <c r="L41" s="4"/>
      <c r="M41" s="6" t="str">
        <f>IF(L41="○","→","　")</f>
        <v>　</v>
      </c>
      <c r="N41" s="62" t="str">
        <f>IF(M41="→","面積按分した計算書を添付してください。","　")</f>
        <v>　</v>
      </c>
      <c r="O41" s="62"/>
      <c r="P41" s="62"/>
      <c r="Q41" s="62"/>
      <c r="R41" s="62"/>
      <c r="S41" s="62"/>
      <c r="T41" s="62"/>
      <c r="U41" s="62"/>
      <c r="V41" s="62"/>
      <c r="W41" s="62"/>
      <c r="X41" s="62"/>
    </row>
    <row r="42" spans="1:24" ht="22.5" x14ac:dyDescent="0.55000000000000004">
      <c r="B42" s="59" t="s">
        <v>174</v>
      </c>
      <c r="C42" s="60"/>
      <c r="D42" s="60"/>
      <c r="E42" s="60"/>
      <c r="F42" s="60"/>
      <c r="G42" s="60"/>
      <c r="H42" s="60"/>
      <c r="I42" s="60"/>
      <c r="J42" s="60"/>
      <c r="K42" s="61"/>
      <c r="L42" s="4"/>
      <c r="M42" s="6" t="str">
        <f>IF(L42="○","→","　")</f>
        <v>　</v>
      </c>
      <c r="N42" s="62" t="str">
        <f>IF(M42="→","確認事項⑥へ","　")</f>
        <v>　</v>
      </c>
      <c r="O42" s="62"/>
      <c r="P42" s="62"/>
      <c r="Q42" s="62"/>
      <c r="R42" s="62"/>
      <c r="S42" s="62"/>
      <c r="T42" s="62"/>
      <c r="U42" s="62"/>
      <c r="V42" s="62"/>
      <c r="W42" s="62"/>
      <c r="X42" s="62"/>
    </row>
    <row r="43" spans="1:24" x14ac:dyDescent="0.55000000000000004">
      <c r="B43" t="s">
        <v>175</v>
      </c>
    </row>
    <row r="45" spans="1:24" x14ac:dyDescent="0.55000000000000004">
      <c r="A45" s="3" t="s">
        <v>132</v>
      </c>
    </row>
    <row r="46" spans="1:24" ht="39" customHeight="1" x14ac:dyDescent="0.55000000000000004">
      <c r="A46" s="90" t="s">
        <v>197</v>
      </c>
      <c r="B46" s="77"/>
      <c r="C46" s="77"/>
      <c r="D46" s="77"/>
      <c r="E46" s="77"/>
      <c r="F46" s="77"/>
      <c r="G46" s="77"/>
      <c r="H46" s="77"/>
      <c r="I46" s="77"/>
      <c r="J46" s="77"/>
      <c r="K46" s="77"/>
      <c r="L46" s="77"/>
      <c r="M46" s="77"/>
      <c r="N46" s="77"/>
      <c r="O46" s="77"/>
      <c r="P46" s="77"/>
      <c r="Q46" s="77"/>
      <c r="R46" s="77"/>
      <c r="S46" s="77"/>
      <c r="T46" s="77"/>
      <c r="U46" s="77"/>
      <c r="V46" s="77"/>
      <c r="W46" s="77"/>
      <c r="X46" s="77"/>
    </row>
    <row r="47" spans="1:24" ht="22.5" customHeight="1" x14ac:dyDescent="0.55000000000000004">
      <c r="A47" s="12"/>
      <c r="B47" s="76" t="s">
        <v>135</v>
      </c>
      <c r="C47" s="76"/>
      <c r="D47" s="76"/>
      <c r="E47" s="76"/>
      <c r="F47" s="76"/>
      <c r="G47" s="76"/>
      <c r="H47" s="76"/>
      <c r="I47" s="76"/>
      <c r="J47" s="76"/>
      <c r="K47" s="76"/>
      <c r="L47" s="4"/>
      <c r="M47" s="6" t="str">
        <f>IF(L47="○","→","　")</f>
        <v>　</v>
      </c>
      <c r="N47" s="62" t="str">
        <f>IF(M47="→","自家発電設備出力計算書の写しを提出してください。","　")</f>
        <v>　</v>
      </c>
      <c r="O47" s="62"/>
      <c r="P47" s="62"/>
      <c r="Q47" s="62"/>
      <c r="R47" s="62"/>
      <c r="S47" s="62"/>
      <c r="T47" s="62"/>
      <c r="U47" s="62"/>
      <c r="V47" s="62"/>
      <c r="W47" s="62"/>
      <c r="X47" s="62"/>
    </row>
    <row r="48" spans="1:24" ht="22.5" customHeight="1" x14ac:dyDescent="0.55000000000000004">
      <c r="A48" s="12"/>
      <c r="B48" s="76" t="s">
        <v>136</v>
      </c>
      <c r="C48" s="76"/>
      <c r="D48" s="76"/>
      <c r="E48" s="76"/>
      <c r="F48" s="76"/>
      <c r="G48" s="76"/>
      <c r="H48" s="76"/>
      <c r="I48" s="76"/>
      <c r="J48" s="76"/>
      <c r="K48" s="76"/>
      <c r="L48" s="4"/>
      <c r="M48" s="6" t="str">
        <f>IF(L48="○","→","　")</f>
        <v>　</v>
      </c>
      <c r="N48" s="62" t="str">
        <f>IF(M48="→","選定した機種・機能で足りるとした理由を下に記載してください。","　")</f>
        <v>　</v>
      </c>
      <c r="O48" s="62"/>
      <c r="P48" s="62"/>
      <c r="Q48" s="62"/>
      <c r="R48" s="62"/>
      <c r="S48" s="62"/>
      <c r="T48" s="62"/>
      <c r="U48" s="62"/>
      <c r="V48" s="62"/>
      <c r="W48" s="62"/>
      <c r="X48" s="62"/>
    </row>
    <row r="49" spans="1:24" ht="22.5" customHeight="1" x14ac:dyDescent="0.55000000000000004">
      <c r="A49" s="12"/>
      <c r="B49" s="17"/>
      <c r="C49" s="17"/>
      <c r="D49" s="17"/>
      <c r="E49" s="17"/>
      <c r="F49" s="17"/>
      <c r="G49" s="17"/>
      <c r="H49" s="17"/>
      <c r="I49" s="17"/>
      <c r="J49" s="17"/>
      <c r="K49" s="17"/>
      <c r="L49" s="7"/>
      <c r="M49" s="67" t="str">
        <f>IF(M48="→","理由","　")</f>
        <v>　</v>
      </c>
      <c r="N49" s="78"/>
      <c r="O49" s="78"/>
      <c r="P49" s="78"/>
      <c r="Q49" s="78"/>
      <c r="R49" s="78"/>
      <c r="S49" s="78"/>
      <c r="T49" s="78"/>
      <c r="U49" s="78"/>
      <c r="V49" s="78"/>
      <c r="W49" s="78"/>
      <c r="X49" s="78"/>
    </row>
    <row r="50" spans="1:24" ht="22.5" customHeight="1" x14ac:dyDescent="0.55000000000000004">
      <c r="A50" s="12"/>
      <c r="B50" s="16"/>
      <c r="C50" s="16"/>
      <c r="D50" s="16"/>
      <c r="E50" s="16"/>
      <c r="F50" s="16"/>
      <c r="G50" s="16"/>
      <c r="H50" s="16"/>
      <c r="I50" s="16"/>
      <c r="J50" s="16"/>
      <c r="K50" s="16"/>
      <c r="L50" s="7"/>
      <c r="M50" s="67"/>
      <c r="N50" s="78"/>
      <c r="O50" s="78"/>
      <c r="P50" s="78"/>
      <c r="Q50" s="78"/>
      <c r="R50" s="78"/>
      <c r="S50" s="78"/>
      <c r="T50" s="78"/>
      <c r="U50" s="78"/>
      <c r="V50" s="78"/>
      <c r="W50" s="78"/>
      <c r="X50" s="78"/>
    </row>
    <row r="51" spans="1:24" ht="22.5" customHeight="1" x14ac:dyDescent="0.55000000000000004">
      <c r="A51" s="12"/>
      <c r="B51" s="12"/>
      <c r="C51" s="12"/>
      <c r="D51" s="12"/>
      <c r="E51" s="12"/>
      <c r="F51" s="12"/>
      <c r="G51" s="12"/>
      <c r="H51" s="12"/>
      <c r="I51" s="12"/>
      <c r="J51" s="12"/>
      <c r="K51" s="12"/>
      <c r="L51" s="12"/>
      <c r="M51" s="12"/>
      <c r="N51" s="12"/>
      <c r="O51" s="12"/>
      <c r="P51" s="12"/>
      <c r="Q51" s="12"/>
      <c r="R51" s="12"/>
      <c r="S51" s="12"/>
      <c r="T51" s="12"/>
      <c r="U51" s="12"/>
      <c r="V51" s="12"/>
      <c r="W51" s="12"/>
      <c r="X51" s="12"/>
    </row>
    <row r="52" spans="1:24" ht="22.5" customHeight="1" x14ac:dyDescent="0.55000000000000004">
      <c r="A52" s="3" t="s">
        <v>137</v>
      </c>
    </row>
    <row r="53" spans="1:24" ht="41" customHeight="1" x14ac:dyDescent="0.55000000000000004">
      <c r="A53" s="90" t="s">
        <v>198</v>
      </c>
      <c r="B53" s="77"/>
      <c r="C53" s="77"/>
      <c r="D53" s="77"/>
      <c r="E53" s="77"/>
      <c r="F53" s="77"/>
      <c r="G53" s="77"/>
      <c r="H53" s="77"/>
      <c r="I53" s="77"/>
      <c r="J53" s="77"/>
      <c r="K53" s="77"/>
      <c r="L53" s="77"/>
      <c r="M53" s="77"/>
      <c r="N53" s="77"/>
      <c r="O53" s="77"/>
      <c r="P53" s="77"/>
      <c r="Q53" s="77"/>
      <c r="R53" s="77"/>
      <c r="S53" s="77"/>
      <c r="T53" s="77"/>
      <c r="U53" s="77"/>
      <c r="V53" s="77"/>
      <c r="W53" s="77"/>
      <c r="X53" s="77"/>
    </row>
    <row r="54" spans="1:24" ht="22.5" customHeight="1" x14ac:dyDescent="0.55000000000000004">
      <c r="A54" s="12"/>
      <c r="B54" s="117" t="s">
        <v>158</v>
      </c>
      <c r="C54" s="118"/>
      <c r="D54" s="118"/>
      <c r="E54" s="118"/>
      <c r="F54" s="118"/>
      <c r="G54" s="118"/>
      <c r="H54" s="118"/>
      <c r="I54" s="75"/>
      <c r="J54" s="75"/>
      <c r="K54" s="75"/>
      <c r="L54" s="75"/>
      <c r="M54" s="75"/>
      <c r="N54" s="12"/>
      <c r="O54" s="12"/>
      <c r="P54" s="12"/>
      <c r="Q54" s="12"/>
      <c r="R54" s="12"/>
      <c r="S54" s="12"/>
      <c r="T54" s="12"/>
      <c r="U54" s="12"/>
      <c r="V54" s="12"/>
      <c r="W54" s="12"/>
      <c r="X54" s="12"/>
    </row>
    <row r="55" spans="1:24" ht="22.5" customHeight="1" x14ac:dyDescent="0.55000000000000004">
      <c r="A55" s="12"/>
      <c r="B55" s="117" t="s">
        <v>159</v>
      </c>
      <c r="C55" s="118"/>
      <c r="D55" s="118"/>
      <c r="E55" s="118"/>
      <c r="F55" s="118"/>
      <c r="G55" s="118"/>
      <c r="H55" s="118"/>
      <c r="I55" s="75"/>
      <c r="J55" s="75"/>
      <c r="K55" s="75"/>
      <c r="L55" s="75"/>
      <c r="M55" s="75"/>
      <c r="N55" s="12"/>
      <c r="O55" s="12"/>
      <c r="P55" s="12"/>
      <c r="Q55" s="12"/>
      <c r="R55" s="12"/>
      <c r="S55" s="12"/>
      <c r="T55" s="12"/>
      <c r="U55" s="12"/>
      <c r="V55" s="12"/>
      <c r="W55" s="12"/>
      <c r="X55" s="12"/>
    </row>
    <row r="56" spans="1:24" ht="22.5" customHeight="1" x14ac:dyDescent="0.55000000000000004">
      <c r="A56" s="12"/>
      <c r="B56" s="117" t="s">
        <v>160</v>
      </c>
      <c r="C56" s="118"/>
      <c r="D56" s="118"/>
      <c r="E56" s="118"/>
      <c r="F56" s="118"/>
      <c r="G56" s="118"/>
      <c r="H56" s="118"/>
      <c r="I56" s="75"/>
      <c r="J56" s="75"/>
      <c r="K56" s="75"/>
      <c r="L56" s="75"/>
      <c r="M56" s="75"/>
      <c r="N56" s="12"/>
      <c r="O56" s="12"/>
      <c r="P56" s="12"/>
      <c r="Q56" s="12"/>
      <c r="R56" s="12"/>
      <c r="S56" s="12"/>
      <c r="T56" s="12"/>
      <c r="U56" s="12"/>
      <c r="V56" s="12"/>
      <c r="W56" s="12"/>
      <c r="X56" s="12"/>
    </row>
    <row r="57" spans="1:24" ht="22.5" customHeight="1" x14ac:dyDescent="0.55000000000000004">
      <c r="A57" s="12"/>
      <c r="B57" s="117" t="s">
        <v>148</v>
      </c>
      <c r="C57" s="118"/>
      <c r="D57" s="118"/>
      <c r="E57" s="118"/>
      <c r="F57" s="118"/>
      <c r="G57" s="118"/>
      <c r="H57" s="118"/>
      <c r="I57" s="74" t="str">
        <f>IFERROR(I56/I55,"")</f>
        <v/>
      </c>
      <c r="J57" s="74"/>
      <c r="K57" s="74"/>
      <c r="L57" s="74"/>
      <c r="M57" s="74"/>
      <c r="N57" s="6" t="s">
        <v>161</v>
      </c>
      <c r="O57" s="119" t="s">
        <v>162</v>
      </c>
      <c r="P57" s="119"/>
      <c r="Q57" s="119"/>
      <c r="R57" s="119"/>
      <c r="S57" s="119"/>
      <c r="T57" s="119"/>
      <c r="U57" s="119"/>
      <c r="V57" s="119"/>
      <c r="W57" s="119"/>
      <c r="X57" s="119"/>
    </row>
    <row r="58" spans="1:24" ht="22.5" customHeight="1" x14ac:dyDescent="0.55000000000000004">
      <c r="A58" s="12"/>
      <c r="B58" s="63" t="s">
        <v>138</v>
      </c>
      <c r="C58" s="64"/>
      <c r="D58" s="64"/>
      <c r="E58" s="64"/>
      <c r="F58" s="64"/>
      <c r="G58" s="64"/>
      <c r="H58" s="64"/>
      <c r="I58" s="75"/>
      <c r="J58" s="75"/>
      <c r="K58" s="75"/>
      <c r="L58" s="75"/>
      <c r="M58" s="75"/>
      <c r="N58" s="6"/>
      <c r="O58" s="119"/>
      <c r="P58" s="119"/>
      <c r="Q58" s="119"/>
      <c r="R58" s="119"/>
      <c r="S58" s="119"/>
      <c r="T58" s="119"/>
      <c r="U58" s="119"/>
      <c r="V58" s="119"/>
      <c r="W58" s="119"/>
      <c r="X58" s="119"/>
    </row>
    <row r="59" spans="1:24" ht="13" customHeight="1" x14ac:dyDescent="0.55000000000000004">
      <c r="A59" s="12"/>
      <c r="B59" s="48"/>
      <c r="C59" s="48"/>
      <c r="D59" s="48"/>
      <c r="E59" s="48"/>
      <c r="F59" s="48"/>
      <c r="G59" s="48"/>
      <c r="H59" s="48"/>
      <c r="I59" s="48"/>
      <c r="J59" s="28"/>
      <c r="K59" s="28"/>
      <c r="L59" s="28"/>
      <c r="M59" s="28"/>
      <c r="N59" s="28"/>
      <c r="O59" s="28"/>
      <c r="P59" s="28"/>
      <c r="Q59" s="12"/>
      <c r="R59" s="12"/>
      <c r="S59" s="12"/>
      <c r="T59" s="12"/>
      <c r="U59" s="12"/>
      <c r="V59" s="12"/>
      <c r="W59" s="12"/>
      <c r="X59" s="12"/>
    </row>
    <row r="60" spans="1:24" ht="22.5" customHeight="1" x14ac:dyDescent="0.55000000000000004">
      <c r="A60" s="3" t="s">
        <v>149</v>
      </c>
    </row>
    <row r="61" spans="1:24" ht="97" customHeight="1" x14ac:dyDescent="0.55000000000000004">
      <c r="A61" s="90" t="s">
        <v>191</v>
      </c>
      <c r="B61" s="77"/>
      <c r="C61" s="77"/>
      <c r="D61" s="77"/>
      <c r="E61" s="77"/>
      <c r="F61" s="77"/>
      <c r="G61" s="77"/>
      <c r="H61" s="77"/>
      <c r="I61" s="77"/>
      <c r="J61" s="77"/>
      <c r="K61" s="77"/>
      <c r="L61" s="77"/>
      <c r="M61" s="77"/>
      <c r="N61" s="77"/>
      <c r="O61" s="77"/>
      <c r="P61" s="77"/>
      <c r="Q61" s="77"/>
      <c r="R61" s="77"/>
      <c r="S61" s="77"/>
      <c r="T61" s="77"/>
      <c r="U61" s="77"/>
      <c r="V61" s="77"/>
      <c r="W61" s="77"/>
      <c r="X61" s="77"/>
    </row>
    <row r="62" spans="1:24" ht="22.5" customHeight="1" x14ac:dyDescent="0.65">
      <c r="A62" s="12"/>
      <c r="B62" s="72" t="s">
        <v>163</v>
      </c>
      <c r="C62" s="72"/>
      <c r="D62" s="72"/>
      <c r="E62" s="72"/>
      <c r="F62" s="72"/>
      <c r="G62" s="72"/>
      <c r="H62" s="72"/>
      <c r="I62" s="73"/>
      <c r="J62" s="73"/>
      <c r="K62" s="73"/>
      <c r="L62" s="73"/>
      <c r="M62" s="73"/>
      <c r="N62" s="49" t="s">
        <v>161</v>
      </c>
      <c r="O62" s="50" t="s">
        <v>164</v>
      </c>
      <c r="P62" s="12"/>
      <c r="Q62" s="12"/>
      <c r="R62" s="12"/>
      <c r="S62" s="12"/>
      <c r="T62" s="12"/>
      <c r="U62" s="12"/>
      <c r="V62" s="12"/>
      <c r="W62" s="12"/>
      <c r="X62" s="12"/>
    </row>
    <row r="63" spans="1:24" ht="22.5" customHeight="1" x14ac:dyDescent="0.55000000000000004">
      <c r="A63" s="12"/>
      <c r="B63" s="72" t="s">
        <v>165</v>
      </c>
      <c r="C63" s="72"/>
      <c r="D63" s="72"/>
      <c r="E63" s="72"/>
      <c r="F63" s="72"/>
      <c r="G63" s="72"/>
      <c r="H63" s="72"/>
      <c r="I63" s="74" t="str">
        <f>IFERROR((I56+I62)/I55,"")</f>
        <v/>
      </c>
      <c r="J63" s="74"/>
      <c r="K63" s="74"/>
      <c r="L63" s="74"/>
      <c r="M63" s="74"/>
      <c r="N63" s="21" t="s">
        <v>161</v>
      </c>
      <c r="O63" s="50" t="s">
        <v>162</v>
      </c>
      <c r="P63" s="12"/>
      <c r="Q63" s="12"/>
      <c r="R63" s="12"/>
      <c r="S63" s="12"/>
      <c r="T63" s="12"/>
      <c r="U63" s="12"/>
      <c r="V63" s="12"/>
      <c r="W63" s="12"/>
      <c r="X63" s="12"/>
    </row>
    <row r="64" spans="1:24" ht="22.5" customHeight="1" x14ac:dyDescent="0.55000000000000004">
      <c r="A64" s="12"/>
      <c r="B64" s="63" t="s">
        <v>150</v>
      </c>
      <c r="C64" s="64"/>
      <c r="D64" s="64"/>
      <c r="E64" s="64"/>
      <c r="F64" s="64"/>
      <c r="G64" s="64"/>
      <c r="H64" s="64"/>
      <c r="I64" s="64"/>
      <c r="J64" s="64"/>
      <c r="K64" s="65"/>
      <c r="L64" s="52"/>
      <c r="M64" s="6" t="str">
        <f>IF(L64&lt;&gt;"","→","　")</f>
        <v>　</v>
      </c>
      <c r="N64" s="66" t="str">
        <f>IF(M64="→","協定書の写しを提出してください。","　")</f>
        <v>　</v>
      </c>
      <c r="O64" s="66"/>
      <c r="P64" s="66"/>
      <c r="Q64" s="66"/>
      <c r="R64" s="66"/>
      <c r="S64" s="66"/>
      <c r="T64" s="66"/>
      <c r="U64" s="66"/>
      <c r="V64" s="66"/>
      <c r="W64" s="66"/>
      <c r="X64" s="66"/>
    </row>
    <row r="65" spans="1:26" ht="22.5" customHeight="1" x14ac:dyDescent="0.55000000000000004">
      <c r="A65" s="12"/>
      <c r="B65" s="63" t="s">
        <v>151</v>
      </c>
      <c r="C65" s="64"/>
      <c r="D65" s="64"/>
      <c r="E65" s="64"/>
      <c r="F65" s="64"/>
      <c r="G65" s="64"/>
      <c r="H65" s="64"/>
      <c r="I65" s="64"/>
      <c r="J65" s="64"/>
      <c r="K65" s="65"/>
      <c r="L65" s="4"/>
      <c r="M65" s="6" t="str">
        <f>IF(L65&lt;&gt;"","→","　")</f>
        <v>　</v>
      </c>
      <c r="N65" s="66" t="str">
        <f>IF(M65="→","備蓄がなくなった際の対応を下に記載してください。","　")</f>
        <v>　</v>
      </c>
      <c r="O65" s="66"/>
      <c r="P65" s="66"/>
      <c r="Q65" s="66"/>
      <c r="R65" s="66"/>
      <c r="S65" s="66"/>
      <c r="T65" s="66"/>
      <c r="U65" s="66"/>
      <c r="V65" s="66"/>
      <c r="W65" s="66"/>
      <c r="X65" s="66"/>
    </row>
    <row r="66" spans="1:26" ht="22.5" customHeight="1" x14ac:dyDescent="0.55000000000000004">
      <c r="A66" s="12"/>
      <c r="B66" s="48"/>
      <c r="C66" s="48"/>
      <c r="D66" s="48"/>
      <c r="E66" s="48"/>
      <c r="F66" s="48"/>
      <c r="G66" s="48"/>
      <c r="H66" s="48"/>
      <c r="I66" s="48"/>
      <c r="J66" s="48"/>
      <c r="K66" s="48"/>
      <c r="L66" s="48"/>
      <c r="M66" s="67" t="str">
        <f>IF(M65="→","対応","　")</f>
        <v>　</v>
      </c>
      <c r="N66" s="68"/>
      <c r="O66" s="68"/>
      <c r="P66" s="68"/>
      <c r="Q66" s="68"/>
      <c r="R66" s="68"/>
      <c r="S66" s="68"/>
      <c r="T66" s="68"/>
      <c r="U66" s="68"/>
      <c r="V66" s="68"/>
      <c r="W66" s="68"/>
      <c r="X66" s="68"/>
    </row>
    <row r="67" spans="1:26" ht="22.5" customHeight="1" x14ac:dyDescent="0.55000000000000004">
      <c r="A67" s="12"/>
      <c r="B67" s="48"/>
      <c r="C67" s="48"/>
      <c r="D67" s="48"/>
      <c r="E67" s="48"/>
      <c r="F67" s="48"/>
      <c r="G67" s="48"/>
      <c r="H67" s="48"/>
      <c r="I67" s="48"/>
      <c r="J67" s="48"/>
      <c r="K67" s="48"/>
      <c r="L67" s="48"/>
      <c r="M67" s="67"/>
      <c r="N67" s="68"/>
      <c r="O67" s="68"/>
      <c r="P67" s="68"/>
      <c r="Q67" s="68"/>
      <c r="R67" s="68"/>
      <c r="S67" s="68"/>
      <c r="T67" s="68"/>
      <c r="U67" s="68"/>
      <c r="V67" s="68"/>
      <c r="W67" s="68"/>
      <c r="X67" s="68"/>
    </row>
    <row r="68" spans="1:26" x14ac:dyDescent="0.55000000000000004">
      <c r="A68" s="3" t="s">
        <v>31</v>
      </c>
    </row>
    <row r="69" spans="1:26" x14ac:dyDescent="0.55000000000000004">
      <c r="B69" s="2">
        <v>1</v>
      </c>
      <c r="C69" s="116" t="s">
        <v>32</v>
      </c>
      <c r="D69" s="116"/>
      <c r="E69" s="116"/>
      <c r="F69" s="116"/>
      <c r="G69" s="116"/>
      <c r="H69" s="116"/>
      <c r="I69" s="116"/>
      <c r="J69" s="116"/>
      <c r="K69" s="116"/>
      <c r="L69" s="116"/>
      <c r="M69" s="116"/>
      <c r="N69" s="116"/>
      <c r="O69" s="116"/>
      <c r="P69" s="116"/>
      <c r="Q69" s="116"/>
      <c r="R69" s="116"/>
      <c r="S69" s="116"/>
      <c r="T69" s="116"/>
      <c r="U69" s="116"/>
      <c r="V69" s="116"/>
      <c r="W69" s="25" t="str">
        <f>IF(Z69,"○","×")</f>
        <v>×</v>
      </c>
      <c r="Z69" t="b">
        <f>OR(L11="○",L12="○")</f>
        <v>0</v>
      </c>
    </row>
    <row r="70" spans="1:26" x14ac:dyDescent="0.55000000000000004">
      <c r="B70" s="23" t="s">
        <v>33</v>
      </c>
      <c r="C70" s="116" t="s">
        <v>176</v>
      </c>
      <c r="D70" s="116"/>
      <c r="E70" s="116"/>
      <c r="F70" s="116"/>
      <c r="G70" s="116"/>
      <c r="H70" s="116"/>
      <c r="I70" s="116"/>
      <c r="J70" s="116"/>
      <c r="K70" s="116"/>
      <c r="L70" s="116"/>
      <c r="M70" s="116"/>
      <c r="N70" s="116"/>
      <c r="O70" s="116"/>
      <c r="P70" s="116"/>
      <c r="Q70" s="116"/>
      <c r="R70" s="116"/>
      <c r="S70" s="116"/>
      <c r="T70" s="116"/>
      <c r="U70" s="116"/>
      <c r="V70" s="116"/>
      <c r="W70" s="25" t="str">
        <f>IF(L17="○","○","×")</f>
        <v>×</v>
      </c>
    </row>
    <row r="71" spans="1:26" x14ac:dyDescent="0.55000000000000004">
      <c r="B71" s="23" t="s">
        <v>34</v>
      </c>
      <c r="C71" s="116" t="s">
        <v>36</v>
      </c>
      <c r="D71" s="116"/>
      <c r="E71" s="116"/>
      <c r="F71" s="116"/>
      <c r="G71" s="116"/>
      <c r="H71" s="116"/>
      <c r="I71" s="116"/>
      <c r="J71" s="116"/>
      <c r="K71" s="116"/>
      <c r="L71" s="116"/>
      <c r="M71" s="116"/>
      <c r="N71" s="116"/>
      <c r="O71" s="116"/>
      <c r="P71" s="116"/>
      <c r="Q71" s="116"/>
      <c r="R71" s="116"/>
      <c r="S71" s="116"/>
      <c r="T71" s="116"/>
      <c r="U71" s="116"/>
      <c r="V71" s="116"/>
      <c r="W71" s="25" t="str">
        <f>IF(S21&lt;&gt;"","○","×")</f>
        <v>×</v>
      </c>
    </row>
    <row r="72" spans="1:26" x14ac:dyDescent="0.55000000000000004">
      <c r="B72" s="23" t="s">
        <v>35</v>
      </c>
      <c r="C72" s="116" t="s">
        <v>179</v>
      </c>
      <c r="D72" s="116"/>
      <c r="E72" s="116"/>
      <c r="F72" s="116"/>
      <c r="G72" s="116"/>
      <c r="H72" s="116"/>
      <c r="I72" s="116"/>
      <c r="J72" s="116"/>
      <c r="K72" s="116"/>
      <c r="L72" s="116"/>
      <c r="M72" s="116"/>
      <c r="N72" s="116"/>
      <c r="O72" s="116"/>
      <c r="P72" s="116"/>
      <c r="Q72" s="116"/>
      <c r="R72" s="116"/>
      <c r="S72" s="116"/>
      <c r="T72" s="116"/>
      <c r="U72" s="116"/>
      <c r="V72" s="116"/>
      <c r="W72" s="25" t="str">
        <f>IF(S22&lt;&gt;"","○","×")</f>
        <v>×</v>
      </c>
    </row>
    <row r="73" spans="1:26" x14ac:dyDescent="0.55000000000000004">
      <c r="B73" s="2">
        <v>4</v>
      </c>
      <c r="C73" s="116" t="s">
        <v>37</v>
      </c>
      <c r="D73" s="116"/>
      <c r="E73" s="116"/>
      <c r="F73" s="116"/>
      <c r="G73" s="116"/>
      <c r="H73" s="116"/>
      <c r="I73" s="116"/>
      <c r="J73" s="116"/>
      <c r="K73" s="116"/>
      <c r="L73" s="116"/>
      <c r="M73" s="116"/>
      <c r="N73" s="116"/>
      <c r="O73" s="116"/>
      <c r="P73" s="116"/>
      <c r="Q73" s="116"/>
      <c r="R73" s="116"/>
      <c r="S73" s="116"/>
      <c r="T73" s="116"/>
      <c r="U73" s="116"/>
      <c r="V73" s="116"/>
      <c r="W73" s="25" t="s">
        <v>37</v>
      </c>
    </row>
    <row r="74" spans="1:26" x14ac:dyDescent="0.55000000000000004">
      <c r="B74" s="24" t="s">
        <v>38</v>
      </c>
      <c r="C74" s="116" t="s">
        <v>44</v>
      </c>
      <c r="D74" s="116"/>
      <c r="E74" s="116"/>
      <c r="F74" s="116"/>
      <c r="G74" s="116"/>
      <c r="H74" s="116"/>
      <c r="I74" s="116"/>
      <c r="J74" s="116"/>
      <c r="K74" s="116"/>
      <c r="L74" s="116"/>
      <c r="M74" s="116"/>
      <c r="N74" s="116"/>
      <c r="O74" s="116"/>
      <c r="P74" s="116"/>
      <c r="Q74" s="116"/>
      <c r="R74" s="116"/>
      <c r="S74" s="116"/>
      <c r="T74" s="116"/>
      <c r="U74" s="116"/>
      <c r="V74" s="116"/>
      <c r="W74" s="25" t="str">
        <f>IF(L41="○","○","×")</f>
        <v>×</v>
      </c>
    </row>
    <row r="75" spans="1:26" x14ac:dyDescent="0.55000000000000004">
      <c r="B75" s="23" t="s">
        <v>39</v>
      </c>
      <c r="C75" s="116" t="s">
        <v>56</v>
      </c>
      <c r="D75" s="116"/>
      <c r="E75" s="116"/>
      <c r="F75" s="116"/>
      <c r="G75" s="116"/>
      <c r="H75" s="116"/>
      <c r="I75" s="116"/>
      <c r="J75" s="116"/>
      <c r="K75" s="116"/>
      <c r="L75" s="116"/>
      <c r="M75" s="116"/>
      <c r="N75" s="116"/>
      <c r="O75" s="116"/>
      <c r="P75" s="116"/>
      <c r="Q75" s="116"/>
      <c r="R75" s="116"/>
      <c r="S75" s="116"/>
      <c r="T75" s="116"/>
      <c r="U75" s="116"/>
      <c r="V75" s="116"/>
      <c r="W75" s="25" t="str">
        <f>IF(L41="○","○","×")</f>
        <v>×</v>
      </c>
    </row>
    <row r="76" spans="1:26" x14ac:dyDescent="0.55000000000000004">
      <c r="B76" s="24" t="s">
        <v>152</v>
      </c>
      <c r="C76" s="69" t="s">
        <v>172</v>
      </c>
      <c r="D76" s="70"/>
      <c r="E76" s="70"/>
      <c r="F76" s="70"/>
      <c r="G76" s="70"/>
      <c r="H76" s="70"/>
      <c r="I76" s="70"/>
      <c r="J76" s="70"/>
      <c r="K76" s="70"/>
      <c r="L76" s="70"/>
      <c r="M76" s="70"/>
      <c r="N76" s="70"/>
      <c r="O76" s="70"/>
      <c r="P76" s="70"/>
      <c r="Q76" s="70"/>
      <c r="R76" s="70"/>
      <c r="S76" s="70"/>
      <c r="T76" s="70"/>
      <c r="U76" s="70"/>
      <c r="V76" s="71"/>
      <c r="W76" s="26" t="str">
        <f>IF(L47="○","○","×")</f>
        <v>×</v>
      </c>
    </row>
    <row r="77" spans="1:26" x14ac:dyDescent="0.55000000000000004">
      <c r="B77" s="51">
        <v>7</v>
      </c>
      <c r="C77" s="120" t="s">
        <v>153</v>
      </c>
      <c r="D77" s="120"/>
      <c r="E77" s="120"/>
      <c r="F77" s="120"/>
      <c r="G77" s="120"/>
      <c r="H77" s="120"/>
      <c r="I77" s="120"/>
      <c r="J77" s="120"/>
      <c r="K77" s="120"/>
      <c r="L77" s="120"/>
      <c r="M77" s="120"/>
      <c r="N77" s="120"/>
      <c r="O77" s="120"/>
      <c r="P77" s="120"/>
      <c r="Q77" s="120"/>
      <c r="R77" s="120"/>
      <c r="S77" s="120"/>
      <c r="T77" s="120"/>
      <c r="U77" s="120"/>
      <c r="V77" s="120"/>
      <c r="W77" s="26" t="str">
        <f>IF(N57="→","○","×")</f>
        <v>×</v>
      </c>
    </row>
    <row r="78" spans="1:26" x14ac:dyDescent="0.55000000000000004">
      <c r="B78" s="51">
        <v>8</v>
      </c>
      <c r="C78" s="120" t="s">
        <v>154</v>
      </c>
      <c r="D78" s="120"/>
      <c r="E78" s="120"/>
      <c r="F78" s="120"/>
      <c r="G78" s="120"/>
      <c r="H78" s="120"/>
      <c r="I78" s="120"/>
      <c r="J78" s="120"/>
      <c r="K78" s="120"/>
      <c r="L78" s="120"/>
      <c r="M78" s="120"/>
      <c r="N78" s="120"/>
      <c r="O78" s="120"/>
      <c r="P78" s="120"/>
      <c r="Q78" s="120"/>
      <c r="R78" s="120"/>
      <c r="S78" s="120"/>
      <c r="T78" s="120"/>
      <c r="U78" s="120"/>
      <c r="V78" s="120"/>
      <c r="W78" s="26" t="str">
        <f>IF(M64="→","○","×")</f>
        <v>×</v>
      </c>
    </row>
    <row r="79" spans="1:26" x14ac:dyDescent="0.55000000000000004">
      <c r="B79" s="22"/>
      <c r="C79" s="20"/>
    </row>
    <row r="80" spans="1:26" x14ac:dyDescent="0.55000000000000004">
      <c r="B80" s="21" t="s">
        <v>40</v>
      </c>
      <c r="C80" s="20" t="s">
        <v>55</v>
      </c>
    </row>
    <row r="81" spans="1:28" x14ac:dyDescent="0.55000000000000004">
      <c r="B81" s="21"/>
      <c r="C81" s="20" t="s">
        <v>57</v>
      </c>
    </row>
    <row r="82" spans="1:28" x14ac:dyDescent="0.55000000000000004">
      <c r="B82" s="21"/>
      <c r="C82" s="20" t="s">
        <v>131</v>
      </c>
    </row>
    <row r="83" spans="1:28" x14ac:dyDescent="0.55000000000000004">
      <c r="D83" s="21" t="s">
        <v>41</v>
      </c>
      <c r="E83" t="s">
        <v>128</v>
      </c>
    </row>
    <row r="84" spans="1:28" x14ac:dyDescent="0.55000000000000004">
      <c r="D84" s="19" t="s">
        <v>42</v>
      </c>
      <c r="E84" t="s">
        <v>129</v>
      </c>
    </row>
    <row r="85" spans="1:28" x14ac:dyDescent="0.55000000000000004">
      <c r="D85" s="21" t="s">
        <v>43</v>
      </c>
      <c r="E85" t="s">
        <v>130</v>
      </c>
    </row>
    <row r="87" spans="1:28" x14ac:dyDescent="0.55000000000000004">
      <c r="A87" s="18" t="s">
        <v>45</v>
      </c>
    </row>
    <row r="88" spans="1:28" x14ac:dyDescent="0.55000000000000004">
      <c r="A88" s="18"/>
      <c r="B88" s="55" t="s">
        <v>47</v>
      </c>
      <c r="C88" s="55"/>
      <c r="D88" s="55"/>
      <c r="E88" s="55" t="s">
        <v>48</v>
      </c>
      <c r="F88" s="55"/>
      <c r="G88" s="55" t="s">
        <v>49</v>
      </c>
      <c r="H88" s="55"/>
      <c r="I88" s="55"/>
      <c r="J88" s="55"/>
      <c r="K88" s="55"/>
      <c r="L88" s="55"/>
      <c r="M88" s="55"/>
      <c r="N88" s="55"/>
      <c r="O88" s="55"/>
      <c r="P88" s="55"/>
      <c r="Q88" s="55"/>
      <c r="R88" s="55"/>
      <c r="S88" s="55"/>
      <c r="T88" s="55"/>
      <c r="U88" s="55"/>
      <c r="V88" s="55"/>
      <c r="W88" s="55"/>
    </row>
    <row r="89" spans="1:28" x14ac:dyDescent="0.55000000000000004">
      <c r="A89" s="18"/>
      <c r="B89" s="55"/>
      <c r="C89" s="55"/>
      <c r="D89" s="55"/>
      <c r="E89" s="55"/>
      <c r="F89" s="55"/>
      <c r="G89" s="55"/>
      <c r="H89" s="55"/>
      <c r="I89" s="55"/>
      <c r="J89" s="55"/>
      <c r="K89" s="55"/>
      <c r="L89" s="55"/>
      <c r="M89" s="55"/>
      <c r="N89" s="55"/>
      <c r="O89" s="55"/>
      <c r="P89" s="55"/>
      <c r="Q89" s="55"/>
      <c r="R89" s="55"/>
      <c r="S89" s="55"/>
      <c r="T89" s="55"/>
      <c r="U89" s="55"/>
      <c r="V89" s="55"/>
      <c r="W89" s="55"/>
    </row>
    <row r="90" spans="1:28" x14ac:dyDescent="0.55000000000000004">
      <c r="B90" s="54" t="s">
        <v>46</v>
      </c>
      <c r="C90" s="54"/>
      <c r="D90" s="54"/>
      <c r="E90" s="56" t="str">
        <f>IF(AND(G90="",G91=""),"OK","NG")</f>
        <v>NG</v>
      </c>
      <c r="F90" s="56"/>
      <c r="G90" s="57" t="str">
        <f>IF(Z90,"チェックが付いていません。","")</f>
        <v>チェックが付いていません。</v>
      </c>
      <c r="H90" s="57"/>
      <c r="I90" s="57"/>
      <c r="J90" s="57"/>
      <c r="K90" s="57"/>
      <c r="L90" s="57"/>
      <c r="M90" s="57"/>
      <c r="N90" s="57"/>
      <c r="O90" s="57"/>
      <c r="P90" s="57"/>
      <c r="Q90" s="57"/>
      <c r="R90" s="57"/>
      <c r="S90" s="57"/>
      <c r="T90" s="57"/>
      <c r="U90" s="57"/>
      <c r="V90" s="57"/>
      <c r="W90" s="57"/>
      <c r="Z90" t="b">
        <f>AND(L11="",L12="")</f>
        <v>1</v>
      </c>
      <c r="AB90" t="b">
        <f>AND(L12="○",N13&lt;&gt;"")</f>
        <v>0</v>
      </c>
    </row>
    <row r="91" spans="1:28" x14ac:dyDescent="0.55000000000000004">
      <c r="B91" s="55"/>
      <c r="C91" s="55"/>
      <c r="D91" s="55"/>
      <c r="E91" s="56"/>
      <c r="F91" s="56"/>
      <c r="G91" s="58" t="str">
        <f>IF(AND(L12="○",N13=""),"対策欄が記載されていません。","")</f>
        <v/>
      </c>
      <c r="H91" s="58"/>
      <c r="I91" s="58"/>
      <c r="J91" s="58"/>
      <c r="K91" s="58"/>
      <c r="L91" s="58"/>
      <c r="M91" s="58"/>
      <c r="N91" s="58"/>
      <c r="O91" s="58"/>
      <c r="P91" s="58"/>
      <c r="Q91" s="58"/>
      <c r="R91" s="58"/>
      <c r="S91" s="58"/>
      <c r="T91" s="58"/>
      <c r="U91" s="58"/>
      <c r="V91" s="58"/>
      <c r="W91" s="58"/>
    </row>
    <row r="92" spans="1:28" x14ac:dyDescent="0.55000000000000004">
      <c r="B92" s="54" t="s">
        <v>50</v>
      </c>
      <c r="C92" s="54"/>
      <c r="D92" s="54"/>
      <c r="E92" s="56" t="str">
        <f t="shared" ref="E92" si="2">IF(AND(G92="",G93=""),"OK","NG")</f>
        <v>NG</v>
      </c>
      <c r="F92" s="56"/>
      <c r="G92" s="121" t="str">
        <f t="shared" ref="G92" si="3">IF(Z92,"チェックが付いていません。","")</f>
        <v>チェックが付いていません。</v>
      </c>
      <c r="H92" s="122"/>
      <c r="I92" s="122"/>
      <c r="J92" s="122"/>
      <c r="K92" s="122"/>
      <c r="L92" s="122"/>
      <c r="M92" s="122"/>
      <c r="N92" s="122"/>
      <c r="O92" s="122"/>
      <c r="P92" s="122"/>
      <c r="Q92" s="122"/>
      <c r="R92" s="122"/>
      <c r="S92" s="122"/>
      <c r="T92" s="122"/>
      <c r="U92" s="122"/>
      <c r="V92" s="122"/>
      <c r="W92" s="123"/>
      <c r="Z92" t="b">
        <f>AND(L17="")</f>
        <v>1</v>
      </c>
    </row>
    <row r="93" spans="1:28" x14ac:dyDescent="0.55000000000000004">
      <c r="B93" s="55"/>
      <c r="C93" s="55"/>
      <c r="D93" s="55"/>
      <c r="E93" s="56"/>
      <c r="F93" s="56"/>
      <c r="G93" s="124"/>
      <c r="H93" s="125"/>
      <c r="I93" s="125"/>
      <c r="J93" s="125"/>
      <c r="K93" s="125"/>
      <c r="L93" s="125"/>
      <c r="M93" s="125"/>
      <c r="N93" s="125"/>
      <c r="O93" s="125"/>
      <c r="P93" s="125"/>
      <c r="Q93" s="125"/>
      <c r="R93" s="125"/>
      <c r="S93" s="125"/>
      <c r="T93" s="125"/>
      <c r="U93" s="125"/>
      <c r="V93" s="125"/>
      <c r="W93" s="126"/>
    </row>
    <row r="94" spans="1:28" x14ac:dyDescent="0.55000000000000004">
      <c r="B94" s="54" t="s">
        <v>51</v>
      </c>
      <c r="C94" s="54"/>
      <c r="D94" s="54"/>
      <c r="E94" s="56" t="str">
        <f t="shared" ref="E94" si="4">IF(AND(G94="",G95=""),"OK","NG")</f>
        <v>NG</v>
      </c>
      <c r="F94" s="56"/>
      <c r="G94" s="121" t="str">
        <f>IF(AND(Z21="○",Z22="○"),"","入力漏れがあります。")</f>
        <v>入力漏れがあります。</v>
      </c>
      <c r="H94" s="122"/>
      <c r="I94" s="122"/>
      <c r="J94" s="122"/>
      <c r="K94" s="122"/>
      <c r="L94" s="122"/>
      <c r="M94" s="122"/>
      <c r="N94" s="122"/>
      <c r="O94" s="122"/>
      <c r="P94" s="122"/>
      <c r="Q94" s="122"/>
      <c r="R94" s="122"/>
      <c r="S94" s="122"/>
      <c r="T94" s="122"/>
      <c r="U94" s="122"/>
      <c r="V94" s="122"/>
      <c r="W94" s="123"/>
    </row>
    <row r="95" spans="1:28" x14ac:dyDescent="0.55000000000000004">
      <c r="B95" s="55"/>
      <c r="C95" s="55"/>
      <c r="D95" s="55"/>
      <c r="E95" s="56"/>
      <c r="F95" s="56"/>
      <c r="G95" s="124"/>
      <c r="H95" s="125"/>
      <c r="I95" s="125"/>
      <c r="J95" s="125"/>
      <c r="K95" s="125"/>
      <c r="L95" s="125"/>
      <c r="M95" s="125"/>
      <c r="N95" s="125"/>
      <c r="O95" s="125"/>
      <c r="P95" s="125"/>
      <c r="Q95" s="125"/>
      <c r="R95" s="125"/>
      <c r="S95" s="125"/>
      <c r="T95" s="125"/>
      <c r="U95" s="125"/>
      <c r="V95" s="125"/>
      <c r="W95" s="126"/>
    </row>
    <row r="96" spans="1:28" x14ac:dyDescent="0.55000000000000004">
      <c r="B96" s="54" t="s">
        <v>52</v>
      </c>
      <c r="C96" s="54"/>
      <c r="D96" s="54"/>
      <c r="E96" s="56" t="str">
        <f t="shared" ref="E96" si="5">IF(AND(G96="",G97=""),"OK","NG")</f>
        <v>NG</v>
      </c>
      <c r="F96" s="56"/>
      <c r="G96" s="121" t="str">
        <f>IF(Z27,"","入力誤りまたは入力漏れがあります。")</f>
        <v>入力誤りまたは入力漏れがあります。</v>
      </c>
      <c r="H96" s="122"/>
      <c r="I96" s="122"/>
      <c r="J96" s="122"/>
      <c r="K96" s="122"/>
      <c r="L96" s="122"/>
      <c r="M96" s="122"/>
      <c r="N96" s="122"/>
      <c r="O96" s="122"/>
      <c r="P96" s="122"/>
      <c r="Q96" s="122"/>
      <c r="R96" s="122"/>
      <c r="S96" s="122"/>
      <c r="T96" s="122"/>
      <c r="U96" s="122"/>
      <c r="V96" s="122"/>
      <c r="W96" s="123"/>
    </row>
    <row r="97" spans="2:26" x14ac:dyDescent="0.55000000000000004">
      <c r="B97" s="55"/>
      <c r="C97" s="55"/>
      <c r="D97" s="55"/>
      <c r="E97" s="56"/>
      <c r="F97" s="56"/>
      <c r="G97" s="124"/>
      <c r="H97" s="125"/>
      <c r="I97" s="125"/>
      <c r="J97" s="125"/>
      <c r="K97" s="125"/>
      <c r="L97" s="125"/>
      <c r="M97" s="125"/>
      <c r="N97" s="125"/>
      <c r="O97" s="125"/>
      <c r="P97" s="125"/>
      <c r="Q97" s="125"/>
      <c r="R97" s="125"/>
      <c r="S97" s="125"/>
      <c r="T97" s="125"/>
      <c r="U97" s="125"/>
      <c r="V97" s="125"/>
      <c r="W97" s="126"/>
    </row>
    <row r="98" spans="2:26" x14ac:dyDescent="0.55000000000000004">
      <c r="B98" s="54" t="s">
        <v>53</v>
      </c>
      <c r="C98" s="54"/>
      <c r="D98" s="54"/>
      <c r="E98" s="56" t="str">
        <f t="shared" ref="E98" si="6">IF(AND(G98="",G99=""),"OK","NG")</f>
        <v>NG</v>
      </c>
      <c r="F98" s="56"/>
      <c r="G98" s="121" t="str">
        <f t="shared" ref="G98" si="7">IF(Z98,"チェックが付いていません。","")</f>
        <v>チェックが付いていません。</v>
      </c>
      <c r="H98" s="122"/>
      <c r="I98" s="122"/>
      <c r="J98" s="122"/>
      <c r="K98" s="122"/>
      <c r="L98" s="122"/>
      <c r="M98" s="122"/>
      <c r="N98" s="122"/>
      <c r="O98" s="122"/>
      <c r="P98" s="122"/>
      <c r="Q98" s="122"/>
      <c r="R98" s="122"/>
      <c r="S98" s="122"/>
      <c r="T98" s="122"/>
      <c r="U98" s="122"/>
      <c r="V98" s="122"/>
      <c r="W98" s="123"/>
      <c r="Z98" t="b">
        <f>AND(L41="",L42="")</f>
        <v>1</v>
      </c>
    </row>
    <row r="99" spans="2:26" x14ac:dyDescent="0.55000000000000004">
      <c r="B99" s="55"/>
      <c r="C99" s="55"/>
      <c r="D99" s="55"/>
      <c r="E99" s="56"/>
      <c r="F99" s="56"/>
      <c r="G99" s="124"/>
      <c r="H99" s="125"/>
      <c r="I99" s="125"/>
      <c r="J99" s="125"/>
      <c r="K99" s="125"/>
      <c r="L99" s="125"/>
      <c r="M99" s="125"/>
      <c r="N99" s="125"/>
      <c r="O99" s="125"/>
      <c r="P99" s="125"/>
      <c r="Q99" s="125"/>
      <c r="R99" s="125"/>
      <c r="S99" s="125"/>
      <c r="T99" s="125"/>
      <c r="U99" s="125"/>
      <c r="V99" s="125"/>
      <c r="W99" s="126"/>
    </row>
    <row r="100" spans="2:26" x14ac:dyDescent="0.55000000000000004">
      <c r="B100" s="54" t="s">
        <v>155</v>
      </c>
      <c r="C100" s="54"/>
      <c r="D100" s="54"/>
      <c r="E100" s="56" t="str">
        <f t="shared" ref="E100" si="8">IF(AND(G100="",G101=""),"OK","NG")</f>
        <v>NG</v>
      </c>
      <c r="F100" s="56"/>
      <c r="G100" s="57" t="str">
        <f t="shared" ref="G100" si="9">IF(Z100,"チェックが付いていません。","")</f>
        <v>チェックが付いていません。</v>
      </c>
      <c r="H100" s="57"/>
      <c r="I100" s="57"/>
      <c r="J100" s="57"/>
      <c r="K100" s="57"/>
      <c r="L100" s="57"/>
      <c r="M100" s="57"/>
      <c r="N100" s="57"/>
      <c r="O100" s="57"/>
      <c r="P100" s="57"/>
      <c r="Q100" s="57"/>
      <c r="R100" s="57"/>
      <c r="S100" s="57"/>
      <c r="T100" s="57"/>
      <c r="U100" s="57"/>
      <c r="V100" s="57"/>
      <c r="W100" s="57"/>
      <c r="Z100" t="b">
        <f>AND(L47="",L48="")</f>
        <v>1</v>
      </c>
    </row>
    <row r="101" spans="2:26" x14ac:dyDescent="0.55000000000000004">
      <c r="B101" s="55"/>
      <c r="C101" s="55"/>
      <c r="D101" s="55"/>
      <c r="E101" s="56"/>
      <c r="F101" s="56"/>
      <c r="G101" s="58" t="str">
        <f>IF(AND(L48="○",N49=""),"対策欄が記載されていません。","")</f>
        <v/>
      </c>
      <c r="H101" s="58"/>
      <c r="I101" s="58"/>
      <c r="J101" s="58"/>
      <c r="K101" s="58"/>
      <c r="L101" s="58"/>
      <c r="M101" s="58"/>
      <c r="N101" s="58"/>
      <c r="O101" s="58"/>
      <c r="P101" s="58"/>
      <c r="Q101" s="58"/>
      <c r="R101" s="58"/>
      <c r="S101" s="58"/>
      <c r="T101" s="58"/>
      <c r="U101" s="58"/>
      <c r="V101" s="58"/>
      <c r="W101" s="58"/>
    </row>
    <row r="102" spans="2:26" x14ac:dyDescent="0.55000000000000004">
      <c r="B102" s="54" t="s">
        <v>156</v>
      </c>
      <c r="C102" s="54"/>
      <c r="D102" s="54"/>
      <c r="E102" s="56" t="str">
        <f t="shared" ref="E102" si="10">IF(AND(G102="",G103=""),"OK","NG")</f>
        <v>NG</v>
      </c>
      <c r="F102" s="56"/>
      <c r="G102" s="57" t="str">
        <f>IF(OR(I54="",I55="",I56="",I58=""),"入力漏れがあります。","")</f>
        <v>入力漏れがあります。</v>
      </c>
      <c r="H102" s="57"/>
      <c r="I102" s="57"/>
      <c r="J102" s="57"/>
      <c r="K102" s="57"/>
      <c r="L102" s="57"/>
      <c r="M102" s="57"/>
      <c r="N102" s="57"/>
      <c r="O102" s="57"/>
      <c r="P102" s="57"/>
      <c r="Q102" s="57"/>
      <c r="R102" s="57"/>
      <c r="S102" s="57"/>
      <c r="T102" s="57"/>
      <c r="U102" s="57"/>
      <c r="V102" s="57"/>
      <c r="W102" s="57"/>
    </row>
    <row r="103" spans="2:26" x14ac:dyDescent="0.55000000000000004">
      <c r="B103" s="55"/>
      <c r="C103" s="55"/>
      <c r="D103" s="55"/>
      <c r="E103" s="56"/>
      <c r="F103" s="56"/>
      <c r="G103" s="58"/>
      <c r="H103" s="58"/>
      <c r="I103" s="58"/>
      <c r="J103" s="58"/>
      <c r="K103" s="58"/>
      <c r="L103" s="58"/>
      <c r="M103" s="58"/>
      <c r="N103" s="58"/>
      <c r="O103" s="58"/>
      <c r="P103" s="58"/>
      <c r="Q103" s="58"/>
      <c r="R103" s="58"/>
      <c r="S103" s="58"/>
      <c r="T103" s="58"/>
      <c r="U103" s="58"/>
      <c r="V103" s="58"/>
      <c r="W103" s="58"/>
    </row>
    <row r="104" spans="2:26" x14ac:dyDescent="0.55000000000000004">
      <c r="B104" s="54" t="s">
        <v>157</v>
      </c>
      <c r="C104" s="54"/>
      <c r="D104" s="54"/>
      <c r="E104" s="56" t="str">
        <f t="shared" ref="E104" si="11">IF(AND(G104="",G105=""),"OK","NG")</f>
        <v>NG</v>
      </c>
      <c r="F104" s="56"/>
      <c r="G104" s="57" t="str">
        <f>IF(I62="","入力漏れがあります。","")</f>
        <v>入力漏れがあります。</v>
      </c>
      <c r="H104" s="57"/>
      <c r="I104" s="57"/>
      <c r="J104" s="57"/>
      <c r="K104" s="57"/>
      <c r="L104" s="57"/>
      <c r="M104" s="57"/>
      <c r="N104" s="57"/>
      <c r="O104" s="57"/>
      <c r="P104" s="57"/>
      <c r="Q104" s="57"/>
      <c r="R104" s="57"/>
      <c r="S104" s="57"/>
      <c r="T104" s="57"/>
      <c r="U104" s="57"/>
      <c r="V104" s="57"/>
      <c r="W104" s="57"/>
    </row>
    <row r="105" spans="2:26" x14ac:dyDescent="0.55000000000000004">
      <c r="B105" s="55"/>
      <c r="C105" s="55"/>
      <c r="D105" s="55"/>
      <c r="E105" s="56"/>
      <c r="F105" s="56"/>
      <c r="G105" s="58" t="str">
        <f>IF(AND(L65="○",N66=""),"対策欄が記載されていません。","")</f>
        <v/>
      </c>
      <c r="H105" s="58"/>
      <c r="I105" s="58"/>
      <c r="J105" s="58"/>
      <c r="K105" s="58"/>
      <c r="L105" s="58"/>
      <c r="M105" s="58"/>
      <c r="N105" s="58"/>
      <c r="O105" s="58"/>
      <c r="P105" s="58"/>
      <c r="Q105" s="58"/>
      <c r="R105" s="58"/>
      <c r="S105" s="58"/>
      <c r="T105" s="58"/>
      <c r="U105" s="58"/>
      <c r="V105" s="58"/>
      <c r="W105" s="58"/>
    </row>
  </sheetData>
  <protectedRanges>
    <protectedRange sqref="G2:L6 R2:W6 L11:L12 N66 S21:X22 Q27:Q34 K35 E36 L41:L42 L47:L48 N49 I54:M56 I58 I62 L64:L65 L17" name="範囲1"/>
  </protectedRanges>
  <mergeCells count="137">
    <mergeCell ref="B94:D95"/>
    <mergeCell ref="E94:F95"/>
    <mergeCell ref="B96:D97"/>
    <mergeCell ref="E96:F97"/>
    <mergeCell ref="B98:D99"/>
    <mergeCell ref="E98:F99"/>
    <mergeCell ref="G96:W97"/>
    <mergeCell ref="G94:W95"/>
    <mergeCell ref="G98:W99"/>
    <mergeCell ref="G90:W90"/>
    <mergeCell ref="G91:W91"/>
    <mergeCell ref="B88:D89"/>
    <mergeCell ref="E88:F89"/>
    <mergeCell ref="G88:W89"/>
    <mergeCell ref="E90:F91"/>
    <mergeCell ref="C77:V77"/>
    <mergeCell ref="C78:V78"/>
    <mergeCell ref="B92:D93"/>
    <mergeCell ref="E92:F93"/>
    <mergeCell ref="B90:D91"/>
    <mergeCell ref="G92:W93"/>
    <mergeCell ref="E33:P33"/>
    <mergeCell ref="S33:X33"/>
    <mergeCell ref="E34:P34"/>
    <mergeCell ref="S34:X34"/>
    <mergeCell ref="S30:X30"/>
    <mergeCell ref="C69:V69"/>
    <mergeCell ref="C75:V75"/>
    <mergeCell ref="C74:V74"/>
    <mergeCell ref="C73:V73"/>
    <mergeCell ref="C72:V72"/>
    <mergeCell ref="C71:V71"/>
    <mergeCell ref="C70:V70"/>
    <mergeCell ref="A61:X61"/>
    <mergeCell ref="B58:H58"/>
    <mergeCell ref="B57:H57"/>
    <mergeCell ref="I58:M58"/>
    <mergeCell ref="I57:M57"/>
    <mergeCell ref="O57:X57"/>
    <mergeCell ref="O58:X58"/>
    <mergeCell ref="B54:H54"/>
    <mergeCell ref="B55:H55"/>
    <mergeCell ref="B56:H56"/>
    <mergeCell ref="I54:M54"/>
    <mergeCell ref="A20:X20"/>
    <mergeCell ref="B22:R22"/>
    <mergeCell ref="B21:R21"/>
    <mergeCell ref="S22:X22"/>
    <mergeCell ref="S21:X21"/>
    <mergeCell ref="A26:X26"/>
    <mergeCell ref="S29:X29"/>
    <mergeCell ref="S28:X28"/>
    <mergeCell ref="S27:X27"/>
    <mergeCell ref="C29:C30"/>
    <mergeCell ref="E29:P29"/>
    <mergeCell ref="E28:P28"/>
    <mergeCell ref="E27:P27"/>
    <mergeCell ref="C27:C28"/>
    <mergeCell ref="E30:P30"/>
    <mergeCell ref="A10:X10"/>
    <mergeCell ref="B11:K11"/>
    <mergeCell ref="N11:X11"/>
    <mergeCell ref="B12:K12"/>
    <mergeCell ref="N12:X12"/>
    <mergeCell ref="G2:L2"/>
    <mergeCell ref="A1:X1"/>
    <mergeCell ref="B7:W7"/>
    <mergeCell ref="R5:W5"/>
    <mergeCell ref="M5:Q6"/>
    <mergeCell ref="G5:L6"/>
    <mergeCell ref="R2:W2"/>
    <mergeCell ref="B2:F2"/>
    <mergeCell ref="M2:Q2"/>
    <mergeCell ref="M3:Q4"/>
    <mergeCell ref="R6:W6"/>
    <mergeCell ref="G3:L4"/>
    <mergeCell ref="B3:F4"/>
    <mergeCell ref="B5:F6"/>
    <mergeCell ref="R3:W4"/>
    <mergeCell ref="N13:X14"/>
    <mergeCell ref="M13:M14"/>
    <mergeCell ref="A16:X16"/>
    <mergeCell ref="B17:K17"/>
    <mergeCell ref="N17:X17"/>
    <mergeCell ref="A46:X46"/>
    <mergeCell ref="B27:B37"/>
    <mergeCell ref="C36:C37"/>
    <mergeCell ref="E36:Q37"/>
    <mergeCell ref="S36:X37"/>
    <mergeCell ref="R36:R37"/>
    <mergeCell ref="D36:D37"/>
    <mergeCell ref="A40:X40"/>
    <mergeCell ref="S35:X35"/>
    <mergeCell ref="E35:J35"/>
    <mergeCell ref="K35:Q35"/>
    <mergeCell ref="C31:C32"/>
    <mergeCell ref="E31:P31"/>
    <mergeCell ref="S31:X31"/>
    <mergeCell ref="E32:P32"/>
    <mergeCell ref="S32:X32"/>
    <mergeCell ref="C33:C34"/>
    <mergeCell ref="B41:K41"/>
    <mergeCell ref="N41:X41"/>
    <mergeCell ref="B42:K42"/>
    <mergeCell ref="N42:X42"/>
    <mergeCell ref="B64:K64"/>
    <mergeCell ref="B65:K65"/>
    <mergeCell ref="N65:X65"/>
    <mergeCell ref="N64:X64"/>
    <mergeCell ref="M66:M67"/>
    <mergeCell ref="N66:X67"/>
    <mergeCell ref="C76:V76"/>
    <mergeCell ref="B62:H62"/>
    <mergeCell ref="I62:M62"/>
    <mergeCell ref="B63:H63"/>
    <mergeCell ref="I63:M63"/>
    <mergeCell ref="I55:M55"/>
    <mergeCell ref="I56:M56"/>
    <mergeCell ref="B47:K47"/>
    <mergeCell ref="N47:X47"/>
    <mergeCell ref="B48:K48"/>
    <mergeCell ref="N48:X48"/>
    <mergeCell ref="A53:X53"/>
    <mergeCell ref="M49:M50"/>
    <mergeCell ref="N49:X50"/>
    <mergeCell ref="B104:D105"/>
    <mergeCell ref="E104:F105"/>
    <mergeCell ref="G104:W104"/>
    <mergeCell ref="G105:W105"/>
    <mergeCell ref="B100:D101"/>
    <mergeCell ref="E100:F101"/>
    <mergeCell ref="G100:W100"/>
    <mergeCell ref="G101:W101"/>
    <mergeCell ref="B102:D103"/>
    <mergeCell ref="E102:F103"/>
    <mergeCell ref="G102:W102"/>
    <mergeCell ref="G103:W103"/>
  </mergeCells>
  <phoneticPr fontId="3"/>
  <conditionalFormatting sqref="N13">
    <cfRule type="expression" dxfId="21" priority="18">
      <formula>$L$12="○"</formula>
    </cfRule>
  </conditionalFormatting>
  <conditionalFormatting sqref="M13:M14">
    <cfRule type="expression" dxfId="20" priority="15">
      <formula>$L$12="○"</formula>
    </cfRule>
  </conditionalFormatting>
  <conditionalFormatting sqref="N13:X14">
    <cfRule type="expression" dxfId="19" priority="13">
      <formula>$L$12="○"</formula>
    </cfRule>
  </conditionalFormatting>
  <conditionalFormatting sqref="D36:D37">
    <cfRule type="expression" dxfId="18" priority="10">
      <formula>#REF!="○"</formula>
    </cfRule>
  </conditionalFormatting>
  <conditionalFormatting sqref="E36:Q37">
    <cfRule type="expression" dxfId="17" priority="9">
      <formula>$Q$34="○"</formula>
    </cfRule>
  </conditionalFormatting>
  <conditionalFormatting sqref="N49">
    <cfRule type="expression" dxfId="16" priority="6">
      <formula>$L$48="○"</formula>
    </cfRule>
  </conditionalFormatting>
  <conditionalFormatting sqref="N49:X50">
    <cfRule type="expression" dxfId="15" priority="5">
      <formula>$L$48="○"</formula>
    </cfRule>
  </conditionalFormatting>
  <conditionalFormatting sqref="M49:M50">
    <cfRule type="expression" dxfId="14" priority="4">
      <formula>$L$48="○"</formula>
    </cfRule>
  </conditionalFormatting>
  <conditionalFormatting sqref="N66">
    <cfRule type="expression" dxfId="13" priority="3">
      <formula>$L$65="○"</formula>
    </cfRule>
  </conditionalFormatting>
  <conditionalFormatting sqref="N66:X67">
    <cfRule type="expression" dxfId="12" priority="2">
      <formula>$L$65="○"</formula>
    </cfRule>
  </conditionalFormatting>
  <conditionalFormatting sqref="M66:M67">
    <cfRule type="expression" dxfId="11" priority="1">
      <formula>$L$65="○"</formula>
    </cfRule>
  </conditionalFormatting>
  <dataValidations count="1">
    <dataValidation type="list" allowBlank="1" showInputMessage="1" showErrorMessage="1" sqref="L17 L11:L13 Q27:Q34 L64:L65 L47:L48 L41:L42">
      <formula1>"○"</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rowBreaks count="3" manualBreakCount="3">
    <brk id="14" max="23" man="1"/>
    <brk id="38" max="23" man="1"/>
    <brk id="67"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Sheet4!$A$2:$A$10</xm:f>
          </x14:formula1>
          <xm:sqref>I58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view="pageBreakPreview" zoomScale="115" zoomScaleNormal="115" zoomScaleSheetLayoutView="115" workbookViewId="0">
      <selection activeCell="B7" sqref="B7:W7"/>
    </sheetView>
  </sheetViews>
  <sheetFormatPr defaultRowHeight="18" x14ac:dyDescent="0.55000000000000004"/>
  <cols>
    <col min="1" max="1" width="3.75" customWidth="1"/>
    <col min="2" max="22" width="3.5" customWidth="1"/>
    <col min="23" max="25" width="3.75" customWidth="1"/>
    <col min="26" max="26" width="10" customWidth="1"/>
    <col min="27" max="27" width="9.4140625" customWidth="1"/>
    <col min="28" max="28" width="7.58203125" customWidth="1"/>
    <col min="29" max="36" width="5.4140625" customWidth="1"/>
  </cols>
  <sheetData>
    <row r="1" spans="1:24" x14ac:dyDescent="0.55000000000000004">
      <c r="A1" s="92" t="s">
        <v>177</v>
      </c>
      <c r="B1" s="92"/>
      <c r="C1" s="92"/>
      <c r="D1" s="92"/>
      <c r="E1" s="92"/>
      <c r="F1" s="92"/>
      <c r="G1" s="92"/>
      <c r="H1" s="92"/>
      <c r="I1" s="92"/>
      <c r="J1" s="92"/>
      <c r="K1" s="92"/>
      <c r="L1" s="92"/>
      <c r="M1" s="92"/>
      <c r="N1" s="92"/>
      <c r="O1" s="92"/>
      <c r="P1" s="92"/>
      <c r="Q1" s="92"/>
      <c r="R1" s="92"/>
      <c r="S1" s="92"/>
      <c r="T1" s="92"/>
      <c r="U1" s="92"/>
      <c r="V1" s="92"/>
      <c r="W1" s="92"/>
      <c r="X1" s="92"/>
    </row>
    <row r="2" spans="1:24" ht="27" customHeight="1" x14ac:dyDescent="0.55000000000000004">
      <c r="A2" s="53"/>
      <c r="B2" s="96" t="s">
        <v>1</v>
      </c>
      <c r="C2" s="96"/>
      <c r="D2" s="96"/>
      <c r="E2" s="96"/>
      <c r="F2" s="96"/>
      <c r="G2" s="91" t="s">
        <v>199</v>
      </c>
      <c r="H2" s="91"/>
      <c r="I2" s="91"/>
      <c r="J2" s="91"/>
      <c r="K2" s="91"/>
      <c r="L2" s="91"/>
      <c r="M2" s="97" t="s">
        <v>2</v>
      </c>
      <c r="N2" s="96"/>
      <c r="O2" s="96"/>
      <c r="P2" s="96"/>
      <c r="Q2" s="96"/>
      <c r="R2" s="91" t="s">
        <v>202</v>
      </c>
      <c r="S2" s="91"/>
      <c r="T2" s="91"/>
      <c r="U2" s="91"/>
      <c r="V2" s="91"/>
      <c r="W2" s="91"/>
    </row>
    <row r="3" spans="1:24" ht="13.5" customHeight="1" x14ac:dyDescent="0.55000000000000004">
      <c r="A3" s="53"/>
      <c r="B3" s="138" t="s">
        <v>4</v>
      </c>
      <c r="C3" s="108"/>
      <c r="D3" s="108"/>
      <c r="E3" s="108"/>
      <c r="F3" s="109"/>
      <c r="G3" s="101" t="s">
        <v>200</v>
      </c>
      <c r="H3" s="102"/>
      <c r="I3" s="102"/>
      <c r="J3" s="102"/>
      <c r="K3" s="102"/>
      <c r="L3" s="103"/>
      <c r="M3" s="99" t="s">
        <v>5</v>
      </c>
      <c r="N3" s="99"/>
      <c r="O3" s="99"/>
      <c r="P3" s="99"/>
      <c r="Q3" s="99"/>
      <c r="R3" s="101" t="s">
        <v>205</v>
      </c>
      <c r="S3" s="102"/>
      <c r="T3" s="102"/>
      <c r="U3" s="102"/>
      <c r="V3" s="102"/>
      <c r="W3" s="103"/>
    </row>
    <row r="4" spans="1:24" ht="13.5" customHeight="1" x14ac:dyDescent="0.55000000000000004">
      <c r="A4" s="53"/>
      <c r="B4" s="110"/>
      <c r="C4" s="111"/>
      <c r="D4" s="111"/>
      <c r="E4" s="111"/>
      <c r="F4" s="112"/>
      <c r="G4" s="104"/>
      <c r="H4" s="105"/>
      <c r="I4" s="105"/>
      <c r="J4" s="105"/>
      <c r="K4" s="105"/>
      <c r="L4" s="106"/>
      <c r="M4" s="99"/>
      <c r="N4" s="99"/>
      <c r="O4" s="99"/>
      <c r="P4" s="99"/>
      <c r="Q4" s="99"/>
      <c r="R4" s="104"/>
      <c r="S4" s="105"/>
      <c r="T4" s="105"/>
      <c r="U4" s="105"/>
      <c r="V4" s="105"/>
      <c r="W4" s="106"/>
    </row>
    <row r="5" spans="1:24" ht="13.5" customHeight="1" x14ac:dyDescent="0.55000000000000004">
      <c r="A5" s="53"/>
      <c r="B5" s="96" t="s">
        <v>30</v>
      </c>
      <c r="C5" s="96"/>
      <c r="D5" s="96"/>
      <c r="E5" s="96"/>
      <c r="F5" s="96"/>
      <c r="G5" s="91" t="s">
        <v>201</v>
      </c>
      <c r="H5" s="91"/>
      <c r="I5" s="91"/>
      <c r="J5" s="91"/>
      <c r="K5" s="91"/>
      <c r="L5" s="91"/>
      <c r="M5" s="94" t="s">
        <v>3</v>
      </c>
      <c r="N5" s="95"/>
      <c r="O5" s="95"/>
      <c r="P5" s="95"/>
      <c r="Q5" s="95"/>
      <c r="R5" s="93" t="s">
        <v>203</v>
      </c>
      <c r="S5" s="93"/>
      <c r="T5" s="93"/>
      <c r="U5" s="93"/>
      <c r="V5" s="93"/>
      <c r="W5" s="93"/>
    </row>
    <row r="6" spans="1:24" ht="13.5" customHeight="1" x14ac:dyDescent="0.55000000000000004">
      <c r="A6" s="53"/>
      <c r="B6" s="96"/>
      <c r="C6" s="96"/>
      <c r="D6" s="96"/>
      <c r="E6" s="96"/>
      <c r="F6" s="96"/>
      <c r="G6" s="91"/>
      <c r="H6" s="91"/>
      <c r="I6" s="91"/>
      <c r="J6" s="91"/>
      <c r="K6" s="91"/>
      <c r="L6" s="91"/>
      <c r="M6" s="95"/>
      <c r="N6" s="95"/>
      <c r="O6" s="95"/>
      <c r="P6" s="95"/>
      <c r="Q6" s="95"/>
      <c r="R6" s="100" t="s">
        <v>204</v>
      </c>
      <c r="S6" s="100"/>
      <c r="T6" s="100"/>
      <c r="U6" s="100"/>
      <c r="V6" s="100"/>
      <c r="W6" s="100"/>
    </row>
    <row r="7" spans="1:24" ht="305" customHeight="1" x14ac:dyDescent="0.55000000000000004">
      <c r="A7" s="53"/>
      <c r="B7" s="77" t="s">
        <v>180</v>
      </c>
      <c r="C7" s="77"/>
      <c r="D7" s="77"/>
      <c r="E7" s="77"/>
      <c r="F7" s="77"/>
      <c r="G7" s="77"/>
      <c r="H7" s="77"/>
      <c r="I7" s="77"/>
      <c r="J7" s="77"/>
      <c r="K7" s="77"/>
      <c r="L7" s="77"/>
      <c r="M7" s="77"/>
      <c r="N7" s="77"/>
      <c r="O7" s="77"/>
      <c r="P7" s="77"/>
      <c r="Q7" s="77"/>
      <c r="R7" s="77"/>
      <c r="S7" s="77"/>
      <c r="T7" s="77"/>
      <c r="U7" s="77"/>
      <c r="V7" s="77"/>
      <c r="W7" s="77"/>
    </row>
    <row r="8" spans="1:24" x14ac:dyDescent="0.55000000000000004">
      <c r="A8" s="15"/>
      <c r="B8" s="15"/>
      <c r="C8" s="15"/>
      <c r="D8" s="15"/>
      <c r="E8" s="15"/>
      <c r="F8" s="15"/>
      <c r="G8" s="15"/>
      <c r="H8" s="15"/>
      <c r="I8" s="15"/>
      <c r="J8" s="15"/>
      <c r="K8" s="15"/>
      <c r="L8" s="15"/>
      <c r="M8" s="15"/>
      <c r="N8" s="15"/>
      <c r="O8" s="15"/>
      <c r="P8" s="15"/>
    </row>
    <row r="9" spans="1:24" x14ac:dyDescent="0.55000000000000004">
      <c r="A9" s="3" t="s">
        <v>6</v>
      </c>
      <c r="B9" s="15"/>
      <c r="C9" s="15"/>
      <c r="D9" s="15"/>
      <c r="E9" s="15"/>
      <c r="F9" s="15"/>
      <c r="G9" s="15"/>
      <c r="H9" s="15"/>
      <c r="I9" s="15"/>
      <c r="J9" s="15"/>
      <c r="K9" s="15"/>
      <c r="L9" s="15"/>
      <c r="M9" s="15"/>
      <c r="N9" s="15"/>
      <c r="O9" s="15"/>
      <c r="P9" s="15"/>
    </row>
    <row r="10" spans="1:24" ht="62" customHeight="1" x14ac:dyDescent="0.55000000000000004">
      <c r="A10" s="90" t="s">
        <v>184</v>
      </c>
      <c r="B10" s="90"/>
      <c r="C10" s="90"/>
      <c r="D10" s="90"/>
      <c r="E10" s="90"/>
      <c r="F10" s="90"/>
      <c r="G10" s="90"/>
      <c r="H10" s="90"/>
      <c r="I10" s="90"/>
      <c r="J10" s="90"/>
      <c r="K10" s="90"/>
      <c r="L10" s="90"/>
      <c r="M10" s="90"/>
      <c r="N10" s="90"/>
      <c r="O10" s="90"/>
      <c r="P10" s="90"/>
      <c r="Q10" s="90"/>
      <c r="R10" s="90"/>
      <c r="S10" s="90"/>
      <c r="T10" s="90"/>
      <c r="U10" s="90"/>
      <c r="V10" s="90"/>
      <c r="W10" s="90"/>
      <c r="X10" s="90"/>
    </row>
    <row r="11" spans="1:24" ht="22.5" x14ac:dyDescent="0.55000000000000004">
      <c r="A11" s="3"/>
      <c r="B11" s="59" t="s">
        <v>133</v>
      </c>
      <c r="C11" s="60"/>
      <c r="D11" s="60"/>
      <c r="E11" s="60"/>
      <c r="F11" s="60"/>
      <c r="G11" s="60"/>
      <c r="H11" s="60"/>
      <c r="I11" s="60"/>
      <c r="J11" s="60"/>
      <c r="K11" s="61"/>
      <c r="L11" s="4"/>
      <c r="M11" s="6" t="str">
        <f>IF(L11="○","→","　")</f>
        <v>　</v>
      </c>
      <c r="N11" s="62" t="str">
        <f>IF(M11="→","ハザードマップにより施設の位置を示してください。","　")</f>
        <v>　</v>
      </c>
      <c r="O11" s="62"/>
      <c r="P11" s="62"/>
      <c r="Q11" s="62"/>
      <c r="R11" s="62"/>
      <c r="S11" s="62"/>
      <c r="T11" s="62"/>
      <c r="U11" s="62"/>
      <c r="V11" s="62"/>
      <c r="W11" s="62"/>
      <c r="X11" s="62"/>
    </row>
    <row r="12" spans="1:24" ht="22.5" x14ac:dyDescent="0.55000000000000004">
      <c r="A12" s="15"/>
      <c r="B12" s="59" t="s">
        <v>134</v>
      </c>
      <c r="C12" s="60"/>
      <c r="D12" s="60"/>
      <c r="E12" s="60"/>
      <c r="F12" s="60"/>
      <c r="G12" s="60"/>
      <c r="H12" s="60"/>
      <c r="I12" s="60"/>
      <c r="J12" s="60"/>
      <c r="K12" s="61"/>
      <c r="L12" s="4" t="s">
        <v>54</v>
      </c>
      <c r="M12" s="6" t="str">
        <f>IF(L12="○","→","　")</f>
        <v>→</v>
      </c>
      <c r="N12" s="62" t="str">
        <f>IF(M12="→","ハザードマップにより施設の位置を示した上で、対策を下に記載してください。","　")</f>
        <v>ハザードマップにより施設の位置を示した上で、対策を下に記載してください。</v>
      </c>
      <c r="O12" s="62"/>
      <c r="P12" s="62"/>
      <c r="Q12" s="62"/>
      <c r="R12" s="62"/>
      <c r="S12" s="62"/>
      <c r="T12" s="62"/>
      <c r="U12" s="62"/>
      <c r="V12" s="62"/>
      <c r="W12" s="62"/>
      <c r="X12" s="62"/>
    </row>
    <row r="13" spans="1:24" ht="22.5" x14ac:dyDescent="0.55000000000000004">
      <c r="A13" s="15"/>
      <c r="B13" s="5"/>
      <c r="C13" s="5"/>
      <c r="D13" s="5"/>
      <c r="E13" s="5"/>
      <c r="F13" s="5"/>
      <c r="G13" s="5"/>
      <c r="H13" s="5"/>
      <c r="I13" s="5"/>
      <c r="J13" s="5"/>
      <c r="K13" s="5"/>
      <c r="L13" s="7"/>
      <c r="M13" s="67" t="str">
        <f>IF(M12="→","対策","　")</f>
        <v>対策</v>
      </c>
      <c r="N13" s="78" t="s">
        <v>166</v>
      </c>
      <c r="O13" s="78"/>
      <c r="P13" s="78"/>
      <c r="Q13" s="78"/>
      <c r="R13" s="78"/>
      <c r="S13" s="78"/>
      <c r="T13" s="78"/>
      <c r="U13" s="78"/>
      <c r="V13" s="78"/>
      <c r="W13" s="78"/>
      <c r="X13" s="78"/>
    </row>
    <row r="14" spans="1:24" ht="20" x14ac:dyDescent="0.55000000000000004">
      <c r="A14" s="15"/>
      <c r="B14" s="5"/>
      <c r="C14" s="5"/>
      <c r="D14" s="5"/>
      <c r="E14" s="5"/>
      <c r="F14" s="5"/>
      <c r="G14" s="5"/>
      <c r="H14" s="5"/>
      <c r="I14" s="5"/>
      <c r="J14" s="5"/>
      <c r="K14" s="5"/>
      <c r="L14" s="6"/>
      <c r="M14" s="67"/>
      <c r="N14" s="78"/>
      <c r="O14" s="78"/>
      <c r="P14" s="78"/>
      <c r="Q14" s="78"/>
      <c r="R14" s="78"/>
      <c r="S14" s="78"/>
      <c r="T14" s="78"/>
      <c r="U14" s="78"/>
      <c r="V14" s="78"/>
      <c r="W14" s="78"/>
      <c r="X14" s="78"/>
    </row>
    <row r="15" spans="1:24" x14ac:dyDescent="0.55000000000000004">
      <c r="A15" s="3" t="s">
        <v>0</v>
      </c>
    </row>
    <row r="16" spans="1:24" ht="75" customHeight="1" x14ac:dyDescent="0.55000000000000004">
      <c r="A16" s="90" t="s">
        <v>185</v>
      </c>
      <c r="B16" s="77"/>
      <c r="C16" s="77"/>
      <c r="D16" s="77"/>
      <c r="E16" s="77"/>
      <c r="F16" s="77"/>
      <c r="G16" s="77"/>
      <c r="H16" s="77"/>
      <c r="I16" s="77"/>
      <c r="J16" s="77"/>
      <c r="K16" s="77"/>
      <c r="L16" s="77"/>
      <c r="M16" s="77"/>
      <c r="N16" s="77"/>
      <c r="O16" s="77"/>
      <c r="P16" s="77"/>
      <c r="Q16" s="77"/>
      <c r="R16" s="77"/>
      <c r="S16" s="77"/>
      <c r="T16" s="77"/>
      <c r="U16" s="77"/>
      <c r="V16" s="77"/>
      <c r="W16" s="77"/>
      <c r="X16" s="77"/>
    </row>
    <row r="17" spans="1:26" ht="22.5" x14ac:dyDescent="0.55000000000000004">
      <c r="B17" s="76" t="s">
        <v>183</v>
      </c>
      <c r="C17" s="76"/>
      <c r="D17" s="76"/>
      <c r="E17" s="76"/>
      <c r="F17" s="76"/>
      <c r="G17" s="76"/>
      <c r="H17" s="76"/>
      <c r="I17" s="76"/>
      <c r="J17" s="76"/>
      <c r="K17" s="76"/>
      <c r="L17" s="4" t="s">
        <v>54</v>
      </c>
      <c r="M17" s="6" t="str">
        <f>IF(L17="○","→","　")</f>
        <v>→</v>
      </c>
      <c r="N17" s="62" t="str">
        <f>IF(M17="→","実績報告時に耐震強度計算書の写しを提出ください。","　")</f>
        <v>実績報告時に耐震強度計算書の写しを提出ください。</v>
      </c>
      <c r="O17" s="62"/>
      <c r="P17" s="62"/>
      <c r="Q17" s="62"/>
      <c r="R17" s="62"/>
      <c r="S17" s="62"/>
      <c r="T17" s="62"/>
      <c r="U17" s="62"/>
      <c r="V17" s="62"/>
      <c r="W17" s="62"/>
      <c r="X17" s="62"/>
    </row>
    <row r="19" spans="1:26" x14ac:dyDescent="0.55000000000000004">
      <c r="A19" s="3" t="s">
        <v>7</v>
      </c>
    </row>
    <row r="20" spans="1:26" ht="40.5" customHeight="1" x14ac:dyDescent="0.55000000000000004">
      <c r="A20" s="90" t="s">
        <v>186</v>
      </c>
      <c r="B20" s="77"/>
      <c r="C20" s="77"/>
      <c r="D20" s="77"/>
      <c r="E20" s="77"/>
      <c r="F20" s="77"/>
      <c r="G20" s="77"/>
      <c r="H20" s="77"/>
      <c r="I20" s="77"/>
      <c r="J20" s="77"/>
      <c r="K20" s="77"/>
      <c r="L20" s="77"/>
      <c r="M20" s="77"/>
      <c r="N20" s="77"/>
      <c r="O20" s="77"/>
      <c r="P20" s="77"/>
      <c r="Q20" s="77"/>
      <c r="R20" s="77"/>
      <c r="S20" s="77"/>
      <c r="T20" s="77"/>
      <c r="U20" s="77"/>
      <c r="V20" s="77"/>
      <c r="W20" s="77"/>
      <c r="X20" s="77"/>
    </row>
    <row r="21" spans="1:26" ht="22.5" x14ac:dyDescent="0.55000000000000004">
      <c r="B21" s="59" t="s">
        <v>8</v>
      </c>
      <c r="C21" s="60"/>
      <c r="D21" s="60"/>
      <c r="E21" s="60"/>
      <c r="F21" s="60"/>
      <c r="G21" s="60"/>
      <c r="H21" s="60"/>
      <c r="I21" s="60"/>
      <c r="J21" s="60"/>
      <c r="K21" s="60"/>
      <c r="L21" s="60"/>
      <c r="M21" s="60"/>
      <c r="N21" s="60"/>
      <c r="O21" s="60"/>
      <c r="P21" s="60"/>
      <c r="Q21" s="60"/>
      <c r="R21" s="61"/>
      <c r="S21" s="137" t="s">
        <v>169</v>
      </c>
      <c r="T21" s="114"/>
      <c r="U21" s="114"/>
      <c r="V21" s="114"/>
      <c r="W21" s="114"/>
      <c r="X21" s="115"/>
      <c r="Z21" t="str">
        <f>IF(S21&lt;&gt;"","○")</f>
        <v>○</v>
      </c>
    </row>
    <row r="22" spans="1:26" ht="22.5" x14ac:dyDescent="0.55000000000000004">
      <c r="B22" s="59" t="s">
        <v>178</v>
      </c>
      <c r="C22" s="60"/>
      <c r="D22" s="60"/>
      <c r="E22" s="60"/>
      <c r="F22" s="60"/>
      <c r="G22" s="60"/>
      <c r="H22" s="60"/>
      <c r="I22" s="60"/>
      <c r="J22" s="60"/>
      <c r="K22" s="60"/>
      <c r="L22" s="60"/>
      <c r="M22" s="60"/>
      <c r="N22" s="60"/>
      <c r="O22" s="60"/>
      <c r="P22" s="60"/>
      <c r="Q22" s="60"/>
      <c r="R22" s="61"/>
      <c r="S22" s="137" t="s">
        <v>167</v>
      </c>
      <c r="T22" s="114"/>
      <c r="U22" s="114"/>
      <c r="V22" s="114"/>
      <c r="W22" s="114"/>
      <c r="X22" s="115"/>
      <c r="Z22" t="str">
        <f>IF(S22&lt;&gt;"","○")</f>
        <v>○</v>
      </c>
    </row>
    <row r="23" spans="1:26" x14ac:dyDescent="0.55000000000000004">
      <c r="B23" s="8" t="s">
        <v>9</v>
      </c>
      <c r="C23" s="8"/>
    </row>
    <row r="25" spans="1:26" x14ac:dyDescent="0.55000000000000004">
      <c r="A25" s="3" t="s">
        <v>10</v>
      </c>
    </row>
    <row r="26" spans="1:26" ht="38" customHeight="1" x14ac:dyDescent="0.55000000000000004">
      <c r="A26" s="90" t="s">
        <v>187</v>
      </c>
      <c r="B26" s="77"/>
      <c r="C26" s="77"/>
      <c r="D26" s="77"/>
      <c r="E26" s="77"/>
      <c r="F26" s="77"/>
      <c r="G26" s="77"/>
      <c r="H26" s="77"/>
      <c r="I26" s="77"/>
      <c r="J26" s="77"/>
      <c r="K26" s="77"/>
      <c r="L26" s="77"/>
      <c r="M26" s="77"/>
      <c r="N26" s="77"/>
      <c r="O26" s="77"/>
      <c r="P26" s="77"/>
      <c r="Q26" s="77"/>
      <c r="R26" s="77"/>
      <c r="S26" s="77"/>
      <c r="T26" s="77"/>
      <c r="U26" s="77"/>
      <c r="V26" s="77"/>
      <c r="W26" s="77"/>
      <c r="X26" s="77"/>
    </row>
    <row r="27" spans="1:26" ht="22.5" customHeight="1" x14ac:dyDescent="0.55000000000000004">
      <c r="B27" s="79" t="s">
        <v>17</v>
      </c>
      <c r="C27" s="88">
        <v>1</v>
      </c>
      <c r="D27" s="10" t="s">
        <v>15</v>
      </c>
      <c r="E27" s="76" t="s">
        <v>11</v>
      </c>
      <c r="F27" s="76"/>
      <c r="G27" s="76"/>
      <c r="H27" s="76"/>
      <c r="I27" s="76"/>
      <c r="J27" s="76"/>
      <c r="K27" s="76"/>
      <c r="L27" s="76"/>
      <c r="M27" s="76"/>
      <c r="N27" s="76"/>
      <c r="O27" s="76"/>
      <c r="P27" s="76"/>
      <c r="Q27" s="4" t="s">
        <v>54</v>
      </c>
      <c r="R27" s="6" t="str">
        <f>IF(Q27="○","→","　")</f>
        <v>→</v>
      </c>
      <c r="S27" s="62" t="str">
        <f>IF(R27="→","設問２を回答ください","　")</f>
        <v>設問２を回答ください</v>
      </c>
      <c r="T27" s="62"/>
      <c r="U27" s="62"/>
      <c r="V27" s="62"/>
      <c r="W27" s="62"/>
      <c r="X27" s="62"/>
      <c r="Z27" t="b">
        <f>OR(Q28="○",Q31="○",S36="確認事項⑤へ",S35="確認事項⑤へ")</f>
        <v>1</v>
      </c>
    </row>
    <row r="28" spans="1:26" ht="22.5" x14ac:dyDescent="0.55000000000000004">
      <c r="B28" s="80"/>
      <c r="C28" s="88"/>
      <c r="D28" s="10" t="s">
        <v>14</v>
      </c>
      <c r="E28" s="76" t="s">
        <v>16</v>
      </c>
      <c r="F28" s="76"/>
      <c r="G28" s="76"/>
      <c r="H28" s="76"/>
      <c r="I28" s="76"/>
      <c r="J28" s="76"/>
      <c r="K28" s="76"/>
      <c r="L28" s="76"/>
      <c r="M28" s="76"/>
      <c r="N28" s="76"/>
      <c r="O28" s="76"/>
      <c r="P28" s="76"/>
      <c r="Q28" s="4"/>
      <c r="R28" s="6" t="str">
        <f>IF(Q28="○","→","　")</f>
        <v>　</v>
      </c>
      <c r="S28" s="62" t="str">
        <f>IF(R28="→","確認事項⑤へ","　")</f>
        <v>　</v>
      </c>
      <c r="T28" s="62"/>
      <c r="U28" s="62"/>
      <c r="V28" s="62"/>
      <c r="W28" s="62"/>
      <c r="X28" s="62"/>
    </row>
    <row r="29" spans="1:26" ht="22.5" x14ac:dyDescent="0.55000000000000004">
      <c r="B29" s="80"/>
      <c r="C29" s="88">
        <v>2</v>
      </c>
      <c r="D29" s="9" t="s">
        <v>12</v>
      </c>
      <c r="E29" s="76" t="s">
        <v>24</v>
      </c>
      <c r="F29" s="76"/>
      <c r="G29" s="76"/>
      <c r="H29" s="76"/>
      <c r="I29" s="76"/>
      <c r="J29" s="76"/>
      <c r="K29" s="76"/>
      <c r="L29" s="76"/>
      <c r="M29" s="76"/>
      <c r="N29" s="76"/>
      <c r="O29" s="76"/>
      <c r="P29" s="76"/>
      <c r="Q29" s="4"/>
      <c r="R29" s="6" t="str">
        <f>IF(Q29="○","→","　")</f>
        <v>　</v>
      </c>
      <c r="S29" s="62" t="str">
        <f>IF(R29="→","設問３を回答ください","　")</f>
        <v>　</v>
      </c>
      <c r="T29" s="62"/>
      <c r="U29" s="62"/>
      <c r="V29" s="62"/>
      <c r="W29" s="62"/>
      <c r="X29" s="62"/>
    </row>
    <row r="30" spans="1:26" ht="22.5" x14ac:dyDescent="0.55000000000000004">
      <c r="B30" s="80"/>
      <c r="C30" s="88"/>
      <c r="D30" s="11" t="s">
        <v>13</v>
      </c>
      <c r="E30" s="76" t="s">
        <v>25</v>
      </c>
      <c r="F30" s="76"/>
      <c r="G30" s="76"/>
      <c r="H30" s="76"/>
      <c r="I30" s="76"/>
      <c r="J30" s="76"/>
      <c r="K30" s="76"/>
      <c r="L30" s="76"/>
      <c r="M30" s="76"/>
      <c r="N30" s="76"/>
      <c r="O30" s="76"/>
      <c r="P30" s="76"/>
      <c r="Q30" s="4" t="s">
        <v>54</v>
      </c>
      <c r="R30" s="6" t="str">
        <f>IF(Q30="○","→","　")</f>
        <v>→</v>
      </c>
      <c r="S30" s="62" t="str">
        <f>IF(R30="→","設問４を回答ください","　")</f>
        <v>設問４を回答ください</v>
      </c>
      <c r="T30" s="62"/>
      <c r="U30" s="62"/>
      <c r="V30" s="62"/>
      <c r="W30" s="62"/>
      <c r="X30" s="62"/>
    </row>
    <row r="31" spans="1:26" ht="22.5" customHeight="1" x14ac:dyDescent="0.55000000000000004">
      <c r="B31" s="80"/>
      <c r="C31" s="88">
        <v>3</v>
      </c>
      <c r="D31" s="9" t="s">
        <v>18</v>
      </c>
      <c r="E31" s="76" t="s">
        <v>20</v>
      </c>
      <c r="F31" s="76"/>
      <c r="G31" s="76"/>
      <c r="H31" s="76"/>
      <c r="I31" s="76"/>
      <c r="J31" s="76"/>
      <c r="K31" s="76"/>
      <c r="L31" s="76"/>
      <c r="M31" s="76"/>
      <c r="N31" s="76"/>
      <c r="O31" s="76"/>
      <c r="P31" s="76"/>
      <c r="Q31" s="4"/>
      <c r="R31" s="6" t="str">
        <f t="shared" ref="R31:R34" si="0">IF(Q31="○","→","　")</f>
        <v>　</v>
      </c>
      <c r="S31" s="62" t="str">
        <f>IF(R31="→","確認事項⑤へ","　")</f>
        <v>　</v>
      </c>
      <c r="T31" s="62"/>
      <c r="U31" s="62"/>
      <c r="V31" s="62"/>
      <c r="W31" s="62"/>
      <c r="X31" s="62"/>
    </row>
    <row r="32" spans="1:26" ht="22.5" customHeight="1" x14ac:dyDescent="0.55000000000000004">
      <c r="B32" s="80"/>
      <c r="C32" s="88"/>
      <c r="D32" s="11" t="s">
        <v>19</v>
      </c>
      <c r="E32" s="76" t="s">
        <v>21</v>
      </c>
      <c r="F32" s="76"/>
      <c r="G32" s="76"/>
      <c r="H32" s="76"/>
      <c r="I32" s="76"/>
      <c r="J32" s="76"/>
      <c r="K32" s="76"/>
      <c r="L32" s="76"/>
      <c r="M32" s="76"/>
      <c r="N32" s="76"/>
      <c r="O32" s="76"/>
      <c r="P32" s="76"/>
      <c r="Q32" s="4" t="s">
        <v>54</v>
      </c>
      <c r="R32" s="6" t="str">
        <f t="shared" si="0"/>
        <v>→</v>
      </c>
      <c r="S32" s="62" t="str">
        <f t="shared" ref="S32" si="1">IF(R32="→","設問４を回答ください","　")</f>
        <v>設問４を回答ください</v>
      </c>
      <c r="T32" s="62"/>
      <c r="U32" s="62"/>
      <c r="V32" s="62"/>
      <c r="W32" s="62"/>
      <c r="X32" s="62"/>
    </row>
    <row r="33" spans="1:24" ht="22.5" x14ac:dyDescent="0.55000000000000004">
      <c r="B33" s="80"/>
      <c r="C33" s="88">
        <v>4</v>
      </c>
      <c r="D33" s="9" t="s">
        <v>22</v>
      </c>
      <c r="E33" s="76" t="s">
        <v>26</v>
      </c>
      <c r="F33" s="76"/>
      <c r="G33" s="76"/>
      <c r="H33" s="76"/>
      <c r="I33" s="76"/>
      <c r="J33" s="76"/>
      <c r="K33" s="76"/>
      <c r="L33" s="76"/>
      <c r="M33" s="76"/>
      <c r="N33" s="76"/>
      <c r="O33" s="76"/>
      <c r="P33" s="76"/>
      <c r="Q33" s="4"/>
      <c r="R33" s="6" t="str">
        <f t="shared" si="0"/>
        <v>　</v>
      </c>
      <c r="S33" s="62" t="str">
        <f>IF(R33="→","設問５を回答ください","　")</f>
        <v>　</v>
      </c>
      <c r="T33" s="62"/>
      <c r="U33" s="62"/>
      <c r="V33" s="62"/>
      <c r="W33" s="62"/>
      <c r="X33" s="62"/>
    </row>
    <row r="34" spans="1:24" ht="22.5" x14ac:dyDescent="0.55000000000000004">
      <c r="B34" s="80"/>
      <c r="C34" s="88"/>
      <c r="D34" s="11" t="s">
        <v>23</v>
      </c>
      <c r="E34" s="76" t="s">
        <v>27</v>
      </c>
      <c r="F34" s="76"/>
      <c r="G34" s="76"/>
      <c r="H34" s="76"/>
      <c r="I34" s="76"/>
      <c r="J34" s="76"/>
      <c r="K34" s="76"/>
      <c r="L34" s="76"/>
      <c r="M34" s="76"/>
      <c r="N34" s="76"/>
      <c r="O34" s="76"/>
      <c r="P34" s="76"/>
      <c r="Q34" s="4" t="s">
        <v>54</v>
      </c>
      <c r="R34" s="6" t="str">
        <f t="shared" si="0"/>
        <v>→</v>
      </c>
      <c r="S34" s="62" t="str">
        <f>IF(R34="→","設問６に理由を記載してください","　")</f>
        <v>設問６に理由を記載してください</v>
      </c>
      <c r="T34" s="62"/>
      <c r="U34" s="62"/>
      <c r="V34" s="62"/>
      <c r="W34" s="62"/>
      <c r="X34" s="62"/>
    </row>
    <row r="35" spans="1:24" ht="22.5" x14ac:dyDescent="0.55000000000000004">
      <c r="B35" s="80"/>
      <c r="C35" s="29">
        <v>5</v>
      </c>
      <c r="D35" s="11"/>
      <c r="E35" s="59" t="s">
        <v>28</v>
      </c>
      <c r="F35" s="60"/>
      <c r="G35" s="60"/>
      <c r="H35" s="60"/>
      <c r="I35" s="60"/>
      <c r="J35" s="61"/>
      <c r="K35" s="85"/>
      <c r="L35" s="86"/>
      <c r="M35" s="86"/>
      <c r="N35" s="86"/>
      <c r="O35" s="86"/>
      <c r="P35" s="86"/>
      <c r="Q35" s="87"/>
      <c r="R35" s="6" t="str">
        <f>IF(K35&lt;&gt;"","→","")</f>
        <v/>
      </c>
      <c r="S35" s="62" t="str">
        <f>IF(R35="→","確認事項⑤へ","　")</f>
        <v>　</v>
      </c>
      <c r="T35" s="62"/>
      <c r="U35" s="62"/>
      <c r="V35" s="62"/>
      <c r="W35" s="62"/>
      <c r="X35" s="62"/>
    </row>
    <row r="36" spans="1:24" ht="22.5" customHeight="1" x14ac:dyDescent="0.55000000000000004">
      <c r="B36" s="80"/>
      <c r="C36" s="55">
        <v>6</v>
      </c>
      <c r="D36" s="84" t="str">
        <f>IF(R34="→","理由","　")</f>
        <v>理由</v>
      </c>
      <c r="E36" s="116" t="s">
        <v>168</v>
      </c>
      <c r="F36" s="116"/>
      <c r="G36" s="116"/>
      <c r="H36" s="116"/>
      <c r="I36" s="116"/>
      <c r="J36" s="116"/>
      <c r="K36" s="116"/>
      <c r="L36" s="116"/>
      <c r="M36" s="116"/>
      <c r="N36" s="116"/>
      <c r="O36" s="116"/>
      <c r="P36" s="116"/>
      <c r="Q36" s="116"/>
      <c r="R36" s="83" t="str">
        <f>IF(E36&lt;&gt;"","→","")</f>
        <v>→</v>
      </c>
      <c r="S36" s="62" t="str">
        <f>IF(R36="→","確認事項⑤へ","　")</f>
        <v>確認事項⑤へ</v>
      </c>
      <c r="T36" s="62"/>
      <c r="U36" s="62"/>
      <c r="V36" s="62"/>
      <c r="W36" s="62"/>
      <c r="X36" s="62"/>
    </row>
    <row r="37" spans="1:24" ht="22.5" customHeight="1" x14ac:dyDescent="0.55000000000000004">
      <c r="B37" s="81"/>
      <c r="C37" s="55"/>
      <c r="D37" s="84"/>
      <c r="E37" s="116"/>
      <c r="F37" s="116"/>
      <c r="G37" s="116"/>
      <c r="H37" s="116"/>
      <c r="I37" s="116"/>
      <c r="J37" s="116"/>
      <c r="K37" s="116"/>
      <c r="L37" s="116"/>
      <c r="M37" s="116"/>
      <c r="N37" s="116"/>
      <c r="O37" s="116"/>
      <c r="P37" s="116"/>
      <c r="Q37" s="116"/>
      <c r="R37" s="83"/>
      <c r="S37" s="62"/>
      <c r="T37" s="62"/>
      <c r="U37" s="62"/>
      <c r="V37" s="62"/>
      <c r="W37" s="62"/>
      <c r="X37" s="62"/>
    </row>
    <row r="39" spans="1:24" x14ac:dyDescent="0.55000000000000004">
      <c r="A39" s="3" t="s">
        <v>29</v>
      </c>
    </row>
    <row r="40" spans="1:24" ht="63" customHeight="1" x14ac:dyDescent="0.55000000000000004">
      <c r="A40" s="90" t="s">
        <v>188</v>
      </c>
      <c r="B40" s="77"/>
      <c r="C40" s="77"/>
      <c r="D40" s="77"/>
      <c r="E40" s="77"/>
      <c r="F40" s="77"/>
      <c r="G40" s="77"/>
      <c r="H40" s="77"/>
      <c r="I40" s="77"/>
      <c r="J40" s="77"/>
      <c r="K40" s="77"/>
      <c r="L40" s="77"/>
      <c r="M40" s="77"/>
      <c r="N40" s="77"/>
      <c r="O40" s="77"/>
      <c r="P40" s="77"/>
      <c r="Q40" s="77"/>
      <c r="R40" s="77"/>
      <c r="S40" s="77"/>
      <c r="T40" s="77"/>
      <c r="U40" s="77"/>
      <c r="V40" s="77"/>
      <c r="W40" s="77"/>
      <c r="X40" s="77"/>
    </row>
    <row r="41" spans="1:24" ht="22.5" x14ac:dyDescent="0.55000000000000004">
      <c r="B41" s="89" t="s">
        <v>173</v>
      </c>
      <c r="C41" s="60"/>
      <c r="D41" s="60"/>
      <c r="E41" s="60"/>
      <c r="F41" s="60"/>
      <c r="G41" s="60"/>
      <c r="H41" s="60"/>
      <c r="I41" s="60"/>
      <c r="J41" s="60"/>
      <c r="K41" s="61"/>
      <c r="L41" s="4" t="s">
        <v>54</v>
      </c>
      <c r="M41" s="6" t="str">
        <f>IF(L41="○","→","　")</f>
        <v>→</v>
      </c>
      <c r="N41" s="62" t="str">
        <f>IF(M41="→","面積按分した計算書を添付してください。","　")</f>
        <v>面積按分した計算書を添付してください。</v>
      </c>
      <c r="O41" s="62"/>
      <c r="P41" s="62"/>
      <c r="Q41" s="62"/>
      <c r="R41" s="62"/>
      <c r="S41" s="62"/>
      <c r="T41" s="62"/>
      <c r="U41" s="62"/>
      <c r="V41" s="62"/>
      <c r="W41" s="62"/>
      <c r="X41" s="62"/>
    </row>
    <row r="42" spans="1:24" ht="22.5" x14ac:dyDescent="0.55000000000000004">
      <c r="B42" s="59" t="s">
        <v>174</v>
      </c>
      <c r="C42" s="60"/>
      <c r="D42" s="60"/>
      <c r="E42" s="60"/>
      <c r="F42" s="60"/>
      <c r="G42" s="60"/>
      <c r="H42" s="60"/>
      <c r="I42" s="60"/>
      <c r="J42" s="60"/>
      <c r="K42" s="61"/>
      <c r="L42" s="4"/>
      <c r="M42" s="6" t="str">
        <f>IF(L42="○","→","　")</f>
        <v>　</v>
      </c>
      <c r="N42" s="62" t="str">
        <f>IF(M42="→","確認事項⑥へ","　")</f>
        <v>　</v>
      </c>
      <c r="O42" s="62"/>
      <c r="P42" s="62"/>
      <c r="Q42" s="62"/>
      <c r="R42" s="62"/>
      <c r="S42" s="62"/>
      <c r="T42" s="62"/>
      <c r="U42" s="62"/>
      <c r="V42" s="62"/>
      <c r="W42" s="62"/>
      <c r="X42" s="62"/>
    </row>
    <row r="43" spans="1:24" ht="22.5" x14ac:dyDescent="0.55000000000000004">
      <c r="B43" t="s">
        <v>175</v>
      </c>
      <c r="C43" s="27"/>
      <c r="D43" s="27"/>
      <c r="E43" s="27"/>
      <c r="F43" s="27"/>
      <c r="G43" s="27"/>
      <c r="H43" s="27"/>
      <c r="I43" s="27"/>
      <c r="J43" s="27"/>
      <c r="K43" s="27"/>
      <c r="L43" s="7"/>
      <c r="M43" s="6"/>
      <c r="N43" s="13"/>
      <c r="O43" s="13"/>
      <c r="P43" s="13"/>
      <c r="Q43" s="13"/>
      <c r="R43" s="13"/>
      <c r="S43" s="13"/>
      <c r="T43" s="13"/>
      <c r="U43" s="13"/>
      <c r="V43" s="13"/>
      <c r="W43" s="13"/>
      <c r="X43" s="13"/>
    </row>
    <row r="45" spans="1:24" x14ac:dyDescent="0.55000000000000004">
      <c r="A45" s="3" t="s">
        <v>132</v>
      </c>
    </row>
    <row r="46" spans="1:24" ht="39" customHeight="1" x14ac:dyDescent="0.55000000000000004">
      <c r="A46" s="90" t="s">
        <v>189</v>
      </c>
      <c r="B46" s="77"/>
      <c r="C46" s="77"/>
      <c r="D46" s="77"/>
      <c r="E46" s="77"/>
      <c r="F46" s="77"/>
      <c r="G46" s="77"/>
      <c r="H46" s="77"/>
      <c r="I46" s="77"/>
      <c r="J46" s="77"/>
      <c r="K46" s="77"/>
      <c r="L46" s="77"/>
      <c r="M46" s="77"/>
      <c r="N46" s="77"/>
      <c r="O46" s="77"/>
      <c r="P46" s="77"/>
      <c r="Q46" s="77"/>
      <c r="R46" s="77"/>
      <c r="S46" s="77"/>
      <c r="T46" s="77"/>
      <c r="U46" s="77"/>
      <c r="V46" s="77"/>
      <c r="W46" s="77"/>
      <c r="X46" s="77"/>
    </row>
    <row r="47" spans="1:24" ht="22.5" customHeight="1" x14ac:dyDescent="0.55000000000000004">
      <c r="A47" s="12"/>
      <c r="B47" s="76" t="s">
        <v>135</v>
      </c>
      <c r="C47" s="76"/>
      <c r="D47" s="76"/>
      <c r="E47" s="76"/>
      <c r="F47" s="76"/>
      <c r="G47" s="76"/>
      <c r="H47" s="76"/>
      <c r="I47" s="76"/>
      <c r="J47" s="76"/>
      <c r="K47" s="76"/>
      <c r="L47" s="4"/>
      <c r="M47" s="6" t="str">
        <f>IF(L47="○","→","　")</f>
        <v>　</v>
      </c>
      <c r="N47" s="62" t="str">
        <f>IF(M47="→","自家発電設備出力計算書の写しを提出してください。","　")</f>
        <v>　</v>
      </c>
      <c r="O47" s="62"/>
      <c r="P47" s="62"/>
      <c r="Q47" s="62"/>
      <c r="R47" s="62"/>
      <c r="S47" s="62"/>
      <c r="T47" s="62"/>
      <c r="U47" s="62"/>
      <c r="V47" s="62"/>
      <c r="W47" s="62"/>
      <c r="X47" s="62"/>
    </row>
    <row r="48" spans="1:24" ht="22.5" customHeight="1" x14ac:dyDescent="0.55000000000000004">
      <c r="A48" s="12"/>
      <c r="B48" s="76" t="s">
        <v>136</v>
      </c>
      <c r="C48" s="76"/>
      <c r="D48" s="76"/>
      <c r="E48" s="76"/>
      <c r="F48" s="76"/>
      <c r="G48" s="76"/>
      <c r="H48" s="76"/>
      <c r="I48" s="76"/>
      <c r="J48" s="76"/>
      <c r="K48" s="76"/>
      <c r="L48" s="4" t="s">
        <v>54</v>
      </c>
      <c r="M48" s="6" t="str">
        <f>IF(L48="○","→","　")</f>
        <v>→</v>
      </c>
      <c r="N48" s="62" t="str">
        <f>IF(M48="→","選定した機種・機能で足りるとした理由を下に記載してください。","　")</f>
        <v>選定した機種・機能で足りるとした理由を下に記載してください。</v>
      </c>
      <c r="O48" s="62"/>
      <c r="P48" s="62"/>
      <c r="Q48" s="62"/>
      <c r="R48" s="62"/>
      <c r="S48" s="62"/>
      <c r="T48" s="62"/>
      <c r="U48" s="62"/>
      <c r="V48" s="62"/>
      <c r="W48" s="62"/>
      <c r="X48" s="62"/>
    </row>
    <row r="49" spans="1:24" ht="22.5" customHeight="1" x14ac:dyDescent="0.55000000000000004">
      <c r="A49" s="12"/>
      <c r="B49" s="17"/>
      <c r="C49" s="17"/>
      <c r="D49" s="17"/>
      <c r="E49" s="17"/>
      <c r="F49" s="17"/>
      <c r="G49" s="17"/>
      <c r="H49" s="17"/>
      <c r="I49" s="17"/>
      <c r="J49" s="17"/>
      <c r="K49" s="17"/>
      <c r="L49" s="7"/>
      <c r="M49" s="67" t="str">
        <f>IF(M48="→","理由","　")</f>
        <v>理由</v>
      </c>
      <c r="N49" s="78" t="s">
        <v>170</v>
      </c>
      <c r="O49" s="78"/>
      <c r="P49" s="78"/>
      <c r="Q49" s="78"/>
      <c r="R49" s="78"/>
      <c r="S49" s="78"/>
      <c r="T49" s="78"/>
      <c r="U49" s="78"/>
      <c r="V49" s="78"/>
      <c r="W49" s="78"/>
      <c r="X49" s="78"/>
    </row>
    <row r="50" spans="1:24" ht="22.5" customHeight="1" x14ac:dyDescent="0.55000000000000004">
      <c r="A50" s="12"/>
      <c r="B50" s="16"/>
      <c r="C50" s="16"/>
      <c r="D50" s="16"/>
      <c r="E50" s="16"/>
      <c r="F50" s="16"/>
      <c r="G50" s="16"/>
      <c r="H50" s="16"/>
      <c r="I50" s="16"/>
      <c r="J50" s="16"/>
      <c r="K50" s="16"/>
      <c r="L50" s="7"/>
      <c r="M50" s="67"/>
      <c r="N50" s="78"/>
      <c r="O50" s="78"/>
      <c r="P50" s="78"/>
      <c r="Q50" s="78"/>
      <c r="R50" s="78"/>
      <c r="S50" s="78"/>
      <c r="T50" s="78"/>
      <c r="U50" s="78"/>
      <c r="V50" s="78"/>
      <c r="W50" s="78"/>
      <c r="X50" s="78"/>
    </row>
    <row r="51" spans="1:24" ht="22.5" customHeight="1" x14ac:dyDescent="0.55000000000000004">
      <c r="A51" s="12"/>
      <c r="B51" s="12"/>
      <c r="C51" s="12"/>
      <c r="D51" s="12"/>
      <c r="E51" s="12"/>
      <c r="F51" s="12"/>
      <c r="G51" s="12"/>
      <c r="H51" s="12"/>
      <c r="I51" s="12"/>
      <c r="J51" s="12"/>
      <c r="K51" s="12"/>
      <c r="L51" s="12"/>
      <c r="M51" s="12"/>
      <c r="N51" s="12"/>
      <c r="O51" s="12"/>
      <c r="P51" s="12"/>
      <c r="Q51" s="12"/>
      <c r="R51" s="12"/>
      <c r="S51" s="12"/>
      <c r="T51" s="12"/>
      <c r="U51" s="12"/>
      <c r="V51" s="12"/>
      <c r="W51" s="12"/>
      <c r="X51" s="12"/>
    </row>
    <row r="52" spans="1:24" ht="22.5" customHeight="1" x14ac:dyDescent="0.55000000000000004">
      <c r="A52" s="3" t="s">
        <v>137</v>
      </c>
    </row>
    <row r="53" spans="1:24" ht="41" customHeight="1" x14ac:dyDescent="0.55000000000000004">
      <c r="A53" s="90" t="s">
        <v>190</v>
      </c>
      <c r="B53" s="77"/>
      <c r="C53" s="77"/>
      <c r="D53" s="77"/>
      <c r="E53" s="77"/>
      <c r="F53" s="77"/>
      <c r="G53" s="77"/>
      <c r="H53" s="77"/>
      <c r="I53" s="77"/>
      <c r="J53" s="77"/>
      <c r="K53" s="77"/>
      <c r="L53" s="77"/>
      <c r="M53" s="77"/>
      <c r="N53" s="77"/>
      <c r="O53" s="77"/>
      <c r="P53" s="77"/>
      <c r="Q53" s="77"/>
      <c r="R53" s="77"/>
      <c r="S53" s="77"/>
      <c r="T53" s="77"/>
      <c r="U53" s="77"/>
      <c r="V53" s="77"/>
      <c r="W53" s="77"/>
      <c r="X53" s="77"/>
    </row>
    <row r="54" spans="1:24" ht="22.5" customHeight="1" x14ac:dyDescent="0.55000000000000004">
      <c r="A54" s="12"/>
      <c r="B54" s="117" t="s">
        <v>158</v>
      </c>
      <c r="C54" s="118"/>
      <c r="D54" s="118"/>
      <c r="E54" s="118"/>
      <c r="F54" s="118"/>
      <c r="G54" s="118"/>
      <c r="H54" s="118"/>
      <c r="I54" s="75">
        <v>500</v>
      </c>
      <c r="J54" s="75"/>
      <c r="K54" s="75"/>
      <c r="L54" s="75"/>
      <c r="M54" s="75"/>
      <c r="N54" s="12"/>
      <c r="O54" s="12"/>
      <c r="P54" s="12"/>
      <c r="Q54" s="12"/>
      <c r="R54" s="12"/>
      <c r="S54" s="12"/>
      <c r="T54" s="12"/>
      <c r="U54" s="12"/>
      <c r="V54" s="12"/>
      <c r="W54" s="12"/>
      <c r="X54" s="12"/>
    </row>
    <row r="55" spans="1:24" ht="22.5" customHeight="1" x14ac:dyDescent="0.55000000000000004">
      <c r="A55" s="12"/>
      <c r="B55" s="117" t="s">
        <v>159</v>
      </c>
      <c r="C55" s="118"/>
      <c r="D55" s="118"/>
      <c r="E55" s="118"/>
      <c r="F55" s="118"/>
      <c r="G55" s="118"/>
      <c r="H55" s="118"/>
      <c r="I55" s="75">
        <v>106</v>
      </c>
      <c r="J55" s="75"/>
      <c r="K55" s="75"/>
      <c r="L55" s="75"/>
      <c r="M55" s="75"/>
      <c r="N55" s="12"/>
      <c r="O55" s="12"/>
      <c r="P55" s="12"/>
      <c r="Q55" s="12"/>
      <c r="R55" s="12"/>
      <c r="S55" s="12"/>
      <c r="T55" s="12"/>
      <c r="U55" s="12"/>
      <c r="V55" s="12"/>
      <c r="W55" s="12"/>
      <c r="X55" s="12"/>
    </row>
    <row r="56" spans="1:24" ht="22.5" customHeight="1" x14ac:dyDescent="0.55000000000000004">
      <c r="A56" s="12"/>
      <c r="B56" s="117" t="s">
        <v>160</v>
      </c>
      <c r="C56" s="118"/>
      <c r="D56" s="118"/>
      <c r="E56" s="118"/>
      <c r="F56" s="118"/>
      <c r="G56" s="118"/>
      <c r="H56" s="118"/>
      <c r="I56" s="75">
        <v>300</v>
      </c>
      <c r="J56" s="75"/>
      <c r="K56" s="75"/>
      <c r="L56" s="75"/>
      <c r="M56" s="75"/>
      <c r="N56" s="12"/>
      <c r="O56" s="12"/>
      <c r="P56" s="12"/>
      <c r="Q56" s="12"/>
      <c r="R56" s="12"/>
      <c r="S56" s="12"/>
      <c r="T56" s="12"/>
      <c r="U56" s="12"/>
      <c r="V56" s="12"/>
      <c r="W56" s="12"/>
      <c r="X56" s="12"/>
    </row>
    <row r="57" spans="1:24" ht="22.5" customHeight="1" x14ac:dyDescent="0.55000000000000004">
      <c r="A57" s="12"/>
      <c r="B57" s="117" t="s">
        <v>148</v>
      </c>
      <c r="C57" s="118"/>
      <c r="D57" s="118"/>
      <c r="E57" s="118"/>
      <c r="F57" s="118"/>
      <c r="G57" s="118"/>
      <c r="H57" s="118"/>
      <c r="I57" s="74">
        <f>IFERROR(I56/I55,"")</f>
        <v>2.8301886792452828</v>
      </c>
      <c r="J57" s="74"/>
      <c r="K57" s="74"/>
      <c r="L57" s="74"/>
      <c r="M57" s="74"/>
      <c r="N57" s="6" t="s">
        <v>161</v>
      </c>
      <c r="O57" s="119" t="s">
        <v>162</v>
      </c>
      <c r="P57" s="119"/>
      <c r="Q57" s="119"/>
      <c r="R57" s="119"/>
      <c r="S57" s="119"/>
      <c r="T57" s="119"/>
      <c r="U57" s="119"/>
      <c r="V57" s="119"/>
      <c r="W57" s="119"/>
      <c r="X57" s="119"/>
    </row>
    <row r="58" spans="1:24" ht="22.5" customHeight="1" x14ac:dyDescent="0.55000000000000004">
      <c r="A58" s="12"/>
      <c r="B58" s="63" t="s">
        <v>138</v>
      </c>
      <c r="C58" s="64"/>
      <c r="D58" s="64"/>
      <c r="E58" s="64"/>
      <c r="F58" s="64"/>
      <c r="G58" s="64"/>
      <c r="H58" s="64"/>
      <c r="I58" s="75" t="s">
        <v>147</v>
      </c>
      <c r="J58" s="75"/>
      <c r="K58" s="75"/>
      <c r="L58" s="75"/>
      <c r="M58" s="75"/>
      <c r="N58" s="6"/>
      <c r="O58" s="119"/>
      <c r="P58" s="119"/>
      <c r="Q58" s="119"/>
      <c r="R58" s="119"/>
      <c r="S58" s="119"/>
      <c r="T58" s="119"/>
      <c r="U58" s="119"/>
      <c r="V58" s="119"/>
      <c r="W58" s="119"/>
      <c r="X58" s="119"/>
    </row>
    <row r="59" spans="1:24" ht="13" customHeight="1" x14ac:dyDescent="0.55000000000000004">
      <c r="A59" s="12"/>
      <c r="B59" s="48"/>
      <c r="C59" s="48"/>
      <c r="D59" s="48"/>
      <c r="E59" s="48"/>
      <c r="F59" s="48"/>
      <c r="G59" s="48"/>
      <c r="H59" s="48"/>
      <c r="I59" s="48"/>
      <c r="J59" s="28"/>
      <c r="K59" s="28"/>
      <c r="L59" s="28"/>
      <c r="M59" s="28"/>
      <c r="N59" s="28"/>
      <c r="O59" s="28"/>
      <c r="P59" s="28"/>
      <c r="Q59" s="12"/>
      <c r="R59" s="12"/>
      <c r="S59" s="12"/>
      <c r="T59" s="12"/>
      <c r="U59" s="12"/>
      <c r="V59" s="12"/>
      <c r="W59" s="12"/>
      <c r="X59" s="12"/>
    </row>
    <row r="60" spans="1:24" ht="22.5" customHeight="1" x14ac:dyDescent="0.55000000000000004">
      <c r="A60" s="3" t="s">
        <v>149</v>
      </c>
    </row>
    <row r="61" spans="1:24" ht="97" customHeight="1" x14ac:dyDescent="0.55000000000000004">
      <c r="A61" s="90" t="s">
        <v>191</v>
      </c>
      <c r="B61" s="77"/>
      <c r="C61" s="77"/>
      <c r="D61" s="77"/>
      <c r="E61" s="77"/>
      <c r="F61" s="77"/>
      <c r="G61" s="77"/>
      <c r="H61" s="77"/>
      <c r="I61" s="77"/>
      <c r="J61" s="77"/>
      <c r="K61" s="77"/>
      <c r="L61" s="77"/>
      <c r="M61" s="77"/>
      <c r="N61" s="77"/>
      <c r="O61" s="77"/>
      <c r="P61" s="77"/>
      <c r="Q61" s="77"/>
      <c r="R61" s="77"/>
      <c r="S61" s="77"/>
      <c r="T61" s="77"/>
      <c r="U61" s="77"/>
      <c r="V61" s="77"/>
      <c r="W61" s="77"/>
      <c r="X61" s="77"/>
    </row>
    <row r="62" spans="1:24" ht="22.5" customHeight="1" x14ac:dyDescent="0.65">
      <c r="A62" s="12"/>
      <c r="B62" s="72" t="s">
        <v>163</v>
      </c>
      <c r="C62" s="72"/>
      <c r="D62" s="72"/>
      <c r="E62" s="72"/>
      <c r="F62" s="72"/>
      <c r="G62" s="72"/>
      <c r="H62" s="72"/>
      <c r="I62" s="73">
        <v>500</v>
      </c>
      <c r="J62" s="73"/>
      <c r="K62" s="73"/>
      <c r="L62" s="73"/>
      <c r="M62" s="73"/>
      <c r="N62" s="49" t="s">
        <v>161</v>
      </c>
      <c r="O62" s="50" t="s">
        <v>164</v>
      </c>
      <c r="P62" s="12"/>
      <c r="Q62" s="12"/>
      <c r="R62" s="12"/>
      <c r="S62" s="12"/>
      <c r="T62" s="12"/>
      <c r="U62" s="12"/>
      <c r="V62" s="12"/>
      <c r="W62" s="12"/>
      <c r="X62" s="12"/>
    </row>
    <row r="63" spans="1:24" ht="22.5" customHeight="1" x14ac:dyDescent="0.55000000000000004">
      <c r="A63" s="12"/>
      <c r="B63" s="72" t="s">
        <v>165</v>
      </c>
      <c r="C63" s="72"/>
      <c r="D63" s="72"/>
      <c r="E63" s="72"/>
      <c r="F63" s="72"/>
      <c r="G63" s="72"/>
      <c r="H63" s="72"/>
      <c r="I63" s="74">
        <f>IFERROR((I56+I62)/I55,"")</f>
        <v>7.5471698113207548</v>
      </c>
      <c r="J63" s="74"/>
      <c r="K63" s="74"/>
      <c r="L63" s="74"/>
      <c r="M63" s="74"/>
      <c r="N63" s="21" t="s">
        <v>161</v>
      </c>
      <c r="O63" s="50" t="s">
        <v>162</v>
      </c>
      <c r="P63" s="12"/>
      <c r="Q63" s="12"/>
      <c r="R63" s="12"/>
      <c r="S63" s="12"/>
      <c r="T63" s="12"/>
      <c r="U63" s="12"/>
      <c r="V63" s="12"/>
      <c r="W63" s="12"/>
      <c r="X63" s="12"/>
    </row>
    <row r="64" spans="1:24" ht="22.5" customHeight="1" x14ac:dyDescent="0.55000000000000004">
      <c r="A64" s="12"/>
      <c r="B64" s="135" t="s">
        <v>150</v>
      </c>
      <c r="C64" s="136"/>
      <c r="D64" s="136"/>
      <c r="E64" s="136"/>
      <c r="F64" s="136"/>
      <c r="G64" s="136"/>
      <c r="H64" s="136"/>
      <c r="I64" s="136"/>
      <c r="J64" s="136"/>
      <c r="K64" s="136"/>
      <c r="L64" s="52"/>
      <c r="M64" s="6" t="str">
        <f>IF(L64&lt;&gt;"","→","　")</f>
        <v>　</v>
      </c>
      <c r="N64" s="66" t="str">
        <f>IF(M64="→","協定書の写しを提出してください。","　")</f>
        <v>　</v>
      </c>
      <c r="O64" s="66"/>
      <c r="P64" s="66"/>
      <c r="Q64" s="66"/>
      <c r="R64" s="66"/>
      <c r="S64" s="66"/>
      <c r="T64" s="66"/>
      <c r="U64" s="66"/>
      <c r="V64" s="66"/>
      <c r="W64" s="66"/>
      <c r="X64" s="66"/>
    </row>
    <row r="65" spans="1:26" ht="22.5" customHeight="1" x14ac:dyDescent="0.55000000000000004">
      <c r="A65" s="12"/>
      <c r="B65" s="63" t="s">
        <v>151</v>
      </c>
      <c r="C65" s="64"/>
      <c r="D65" s="64"/>
      <c r="E65" s="64"/>
      <c r="F65" s="64"/>
      <c r="G65" s="64"/>
      <c r="H65" s="64"/>
      <c r="I65" s="64"/>
      <c r="J65" s="64"/>
      <c r="K65" s="64"/>
      <c r="L65" s="4" t="s">
        <v>54</v>
      </c>
      <c r="M65" s="6" t="str">
        <f>IF(L65&lt;&gt;"","→","　")</f>
        <v>→</v>
      </c>
      <c r="N65" s="66" t="str">
        <f>IF(M65="→","備蓄がなくなった際の対応を下に記載してください。","　")</f>
        <v>備蓄がなくなった際の対応を下に記載してください。</v>
      </c>
      <c r="O65" s="66"/>
      <c r="P65" s="66"/>
      <c r="Q65" s="66"/>
      <c r="R65" s="66"/>
      <c r="S65" s="66"/>
      <c r="T65" s="66"/>
      <c r="U65" s="66"/>
      <c r="V65" s="66"/>
      <c r="W65" s="66"/>
      <c r="X65" s="66"/>
    </row>
    <row r="66" spans="1:26" ht="22.5" customHeight="1" x14ac:dyDescent="0.55000000000000004">
      <c r="A66" s="12"/>
      <c r="B66" s="48"/>
      <c r="C66" s="48"/>
      <c r="D66" s="48"/>
      <c r="E66" s="48"/>
      <c r="F66" s="48"/>
      <c r="G66" s="48"/>
      <c r="H66" s="48"/>
      <c r="I66" s="48"/>
      <c r="J66" s="48"/>
      <c r="K66" s="48"/>
      <c r="L66" s="48"/>
      <c r="M66" s="67" t="str">
        <f>IF(M65="→","対応","　")</f>
        <v>対応</v>
      </c>
      <c r="N66" s="78" t="s">
        <v>171</v>
      </c>
      <c r="O66" s="78"/>
      <c r="P66" s="78"/>
      <c r="Q66" s="78"/>
      <c r="R66" s="78"/>
      <c r="S66" s="78"/>
      <c r="T66" s="78"/>
      <c r="U66" s="78"/>
      <c r="V66" s="78"/>
      <c r="W66" s="78"/>
      <c r="X66" s="78"/>
    </row>
    <row r="67" spans="1:26" ht="22.5" customHeight="1" x14ac:dyDescent="0.55000000000000004">
      <c r="A67" s="12"/>
      <c r="B67" s="48"/>
      <c r="C67" s="48"/>
      <c r="D67" s="48"/>
      <c r="E67" s="48"/>
      <c r="F67" s="48"/>
      <c r="G67" s="48"/>
      <c r="H67" s="48"/>
      <c r="I67" s="48"/>
      <c r="J67" s="48"/>
      <c r="K67" s="48"/>
      <c r="L67" s="48"/>
      <c r="M67" s="67"/>
      <c r="N67" s="78"/>
      <c r="O67" s="78"/>
      <c r="P67" s="78"/>
      <c r="Q67" s="78"/>
      <c r="R67" s="78"/>
      <c r="S67" s="78"/>
      <c r="T67" s="78"/>
      <c r="U67" s="78"/>
      <c r="V67" s="78"/>
      <c r="W67" s="78"/>
      <c r="X67" s="78"/>
    </row>
    <row r="68" spans="1:26" x14ac:dyDescent="0.55000000000000004">
      <c r="A68" s="3" t="s">
        <v>31</v>
      </c>
    </row>
    <row r="69" spans="1:26" x14ac:dyDescent="0.55000000000000004">
      <c r="B69" s="14">
        <v>1</v>
      </c>
      <c r="C69" s="116" t="s">
        <v>32</v>
      </c>
      <c r="D69" s="116"/>
      <c r="E69" s="116"/>
      <c r="F69" s="116"/>
      <c r="G69" s="116"/>
      <c r="H69" s="116"/>
      <c r="I69" s="116"/>
      <c r="J69" s="116"/>
      <c r="K69" s="116"/>
      <c r="L69" s="116"/>
      <c r="M69" s="116"/>
      <c r="N69" s="116"/>
      <c r="O69" s="116"/>
      <c r="P69" s="116"/>
      <c r="Q69" s="116"/>
      <c r="R69" s="116"/>
      <c r="S69" s="116"/>
      <c r="T69" s="116"/>
      <c r="U69" s="116"/>
      <c r="V69" s="116"/>
      <c r="W69" s="26" t="str">
        <f>IF(Z69,"○","×")</f>
        <v>○</v>
      </c>
      <c r="Z69" t="b">
        <f>OR(L11="○",L12="○")</f>
        <v>1</v>
      </c>
    </row>
    <row r="70" spans="1:26" x14ac:dyDescent="0.55000000000000004">
      <c r="B70" s="23" t="s">
        <v>12</v>
      </c>
      <c r="C70" s="116" t="s">
        <v>192</v>
      </c>
      <c r="D70" s="116"/>
      <c r="E70" s="116"/>
      <c r="F70" s="116"/>
      <c r="G70" s="116"/>
      <c r="H70" s="116"/>
      <c r="I70" s="116"/>
      <c r="J70" s="116"/>
      <c r="K70" s="116"/>
      <c r="L70" s="116"/>
      <c r="M70" s="116"/>
      <c r="N70" s="116"/>
      <c r="O70" s="116"/>
      <c r="P70" s="116"/>
      <c r="Q70" s="116"/>
      <c r="R70" s="116"/>
      <c r="S70" s="116"/>
      <c r="T70" s="116"/>
      <c r="U70" s="116"/>
      <c r="V70" s="116"/>
      <c r="W70" s="26" t="str">
        <f>IF(L17="○","○","×")</f>
        <v>○</v>
      </c>
    </row>
    <row r="71" spans="1:26" x14ac:dyDescent="0.55000000000000004">
      <c r="B71" s="23" t="s">
        <v>18</v>
      </c>
      <c r="C71" s="116" t="s">
        <v>36</v>
      </c>
      <c r="D71" s="116"/>
      <c r="E71" s="116"/>
      <c r="F71" s="116"/>
      <c r="G71" s="116"/>
      <c r="H71" s="116"/>
      <c r="I71" s="116"/>
      <c r="J71" s="116"/>
      <c r="K71" s="116"/>
      <c r="L71" s="116"/>
      <c r="M71" s="116"/>
      <c r="N71" s="116"/>
      <c r="O71" s="116"/>
      <c r="P71" s="116"/>
      <c r="Q71" s="116"/>
      <c r="R71" s="116"/>
      <c r="S71" s="116"/>
      <c r="T71" s="116"/>
      <c r="U71" s="116"/>
      <c r="V71" s="116"/>
      <c r="W71" s="26" t="str">
        <f>IF(S21&lt;&gt;"","○","×")</f>
        <v>○</v>
      </c>
    </row>
    <row r="72" spans="1:26" x14ac:dyDescent="0.55000000000000004">
      <c r="B72" s="23" t="s">
        <v>19</v>
      </c>
      <c r="C72" s="116" t="s">
        <v>179</v>
      </c>
      <c r="D72" s="116"/>
      <c r="E72" s="116"/>
      <c r="F72" s="116"/>
      <c r="G72" s="116"/>
      <c r="H72" s="116"/>
      <c r="I72" s="116"/>
      <c r="J72" s="116"/>
      <c r="K72" s="116"/>
      <c r="L72" s="116"/>
      <c r="M72" s="116"/>
      <c r="N72" s="116"/>
      <c r="O72" s="116"/>
      <c r="P72" s="116"/>
      <c r="Q72" s="116"/>
      <c r="R72" s="116"/>
      <c r="S72" s="116"/>
      <c r="T72" s="116"/>
      <c r="U72" s="116"/>
      <c r="V72" s="116"/>
      <c r="W72" s="26" t="str">
        <f>IF(S22&lt;&gt;"","○","×")</f>
        <v>○</v>
      </c>
    </row>
    <row r="73" spans="1:26" x14ac:dyDescent="0.55000000000000004">
      <c r="B73" s="14">
        <v>4</v>
      </c>
      <c r="C73" s="116" t="s">
        <v>37</v>
      </c>
      <c r="D73" s="116"/>
      <c r="E73" s="116"/>
      <c r="F73" s="116"/>
      <c r="G73" s="116"/>
      <c r="H73" s="116"/>
      <c r="I73" s="116"/>
      <c r="J73" s="116"/>
      <c r="K73" s="116"/>
      <c r="L73" s="116"/>
      <c r="M73" s="116"/>
      <c r="N73" s="116"/>
      <c r="O73" s="116"/>
      <c r="P73" s="116"/>
      <c r="Q73" s="116"/>
      <c r="R73" s="116"/>
      <c r="S73" s="116"/>
      <c r="T73" s="116"/>
      <c r="U73" s="116"/>
      <c r="V73" s="116"/>
      <c r="W73" s="26" t="s">
        <v>37</v>
      </c>
    </row>
    <row r="74" spans="1:26" x14ac:dyDescent="0.55000000000000004">
      <c r="B74" s="24" t="s">
        <v>38</v>
      </c>
      <c r="C74" s="116" t="s">
        <v>44</v>
      </c>
      <c r="D74" s="116"/>
      <c r="E74" s="116"/>
      <c r="F74" s="116"/>
      <c r="G74" s="116"/>
      <c r="H74" s="116"/>
      <c r="I74" s="116"/>
      <c r="J74" s="116"/>
      <c r="K74" s="116"/>
      <c r="L74" s="116"/>
      <c r="M74" s="116"/>
      <c r="N74" s="116"/>
      <c r="O74" s="116"/>
      <c r="P74" s="116"/>
      <c r="Q74" s="116"/>
      <c r="R74" s="116"/>
      <c r="S74" s="116"/>
      <c r="T74" s="116"/>
      <c r="U74" s="116"/>
      <c r="V74" s="116"/>
      <c r="W74" s="26" t="str">
        <f>IF(L41="○","○","×")</f>
        <v>○</v>
      </c>
    </row>
    <row r="75" spans="1:26" x14ac:dyDescent="0.55000000000000004">
      <c r="B75" s="23" t="s">
        <v>39</v>
      </c>
      <c r="C75" s="116" t="s">
        <v>56</v>
      </c>
      <c r="D75" s="116"/>
      <c r="E75" s="116"/>
      <c r="F75" s="116"/>
      <c r="G75" s="116"/>
      <c r="H75" s="116"/>
      <c r="I75" s="116"/>
      <c r="J75" s="116"/>
      <c r="K75" s="116"/>
      <c r="L75" s="116"/>
      <c r="M75" s="116"/>
      <c r="N75" s="116"/>
      <c r="O75" s="116"/>
      <c r="P75" s="116"/>
      <c r="Q75" s="116"/>
      <c r="R75" s="116"/>
      <c r="S75" s="116"/>
      <c r="T75" s="116"/>
      <c r="U75" s="116"/>
      <c r="V75" s="116"/>
      <c r="W75" s="26" t="str">
        <f>IF(L41="○","○","×")</f>
        <v>○</v>
      </c>
    </row>
    <row r="76" spans="1:26" x14ac:dyDescent="0.55000000000000004">
      <c r="B76" s="24" t="s">
        <v>152</v>
      </c>
      <c r="C76" s="116" t="s">
        <v>172</v>
      </c>
      <c r="D76" s="116"/>
      <c r="E76" s="116"/>
      <c r="F76" s="116"/>
      <c r="G76" s="116"/>
      <c r="H76" s="116"/>
      <c r="I76" s="116"/>
      <c r="J76" s="116"/>
      <c r="K76" s="116"/>
      <c r="L76" s="116"/>
      <c r="M76" s="116"/>
      <c r="N76" s="116"/>
      <c r="O76" s="116"/>
      <c r="P76" s="116"/>
      <c r="Q76" s="116"/>
      <c r="R76" s="116"/>
      <c r="S76" s="116"/>
      <c r="T76" s="116"/>
      <c r="U76" s="116"/>
      <c r="V76" s="116"/>
      <c r="W76" s="26" t="str">
        <f>IF(L47="○","○","×")</f>
        <v>×</v>
      </c>
    </row>
    <row r="77" spans="1:26" x14ac:dyDescent="0.55000000000000004">
      <c r="B77" s="51">
        <v>7</v>
      </c>
      <c r="C77" s="120" t="s">
        <v>153</v>
      </c>
      <c r="D77" s="120"/>
      <c r="E77" s="120"/>
      <c r="F77" s="120"/>
      <c r="G77" s="120"/>
      <c r="H77" s="120"/>
      <c r="I77" s="120"/>
      <c r="J77" s="120"/>
      <c r="K77" s="120"/>
      <c r="L77" s="120"/>
      <c r="M77" s="120"/>
      <c r="N77" s="120"/>
      <c r="O77" s="120"/>
      <c r="P77" s="120"/>
      <c r="Q77" s="120"/>
      <c r="R77" s="120"/>
      <c r="S77" s="120"/>
      <c r="T77" s="120"/>
      <c r="U77" s="120"/>
      <c r="V77" s="120"/>
      <c r="W77" s="26" t="str">
        <f>IF(N57="→","○","×")</f>
        <v>×</v>
      </c>
    </row>
    <row r="78" spans="1:26" x14ac:dyDescent="0.55000000000000004">
      <c r="B78" s="51">
        <v>8</v>
      </c>
      <c r="C78" s="120" t="s">
        <v>154</v>
      </c>
      <c r="D78" s="120"/>
      <c r="E78" s="120"/>
      <c r="F78" s="120"/>
      <c r="G78" s="120"/>
      <c r="H78" s="120"/>
      <c r="I78" s="120"/>
      <c r="J78" s="120"/>
      <c r="K78" s="120"/>
      <c r="L78" s="120"/>
      <c r="M78" s="120"/>
      <c r="N78" s="120"/>
      <c r="O78" s="120"/>
      <c r="P78" s="120"/>
      <c r="Q78" s="120"/>
      <c r="R78" s="120"/>
      <c r="S78" s="120"/>
      <c r="T78" s="120"/>
      <c r="U78" s="120"/>
      <c r="V78" s="120"/>
      <c r="W78" s="26" t="str">
        <f>IF(M64="→","○","×")</f>
        <v>×</v>
      </c>
    </row>
    <row r="79" spans="1:26" x14ac:dyDescent="0.55000000000000004">
      <c r="B79" s="22"/>
      <c r="C79" s="20"/>
    </row>
    <row r="80" spans="1:26" x14ac:dyDescent="0.55000000000000004">
      <c r="B80" s="21" t="s">
        <v>40</v>
      </c>
      <c r="C80" s="20" t="s">
        <v>55</v>
      </c>
    </row>
    <row r="81" spans="1:28" x14ac:dyDescent="0.55000000000000004">
      <c r="B81" s="21"/>
      <c r="C81" s="20" t="s">
        <v>57</v>
      </c>
    </row>
    <row r="82" spans="1:28" x14ac:dyDescent="0.55000000000000004">
      <c r="B82" s="21"/>
      <c r="C82" s="20" t="s">
        <v>131</v>
      </c>
    </row>
    <row r="83" spans="1:28" x14ac:dyDescent="0.55000000000000004">
      <c r="D83" s="21" t="s">
        <v>41</v>
      </c>
      <c r="E83" t="s">
        <v>128</v>
      </c>
    </row>
    <row r="84" spans="1:28" x14ac:dyDescent="0.55000000000000004">
      <c r="D84" s="19" t="s">
        <v>42</v>
      </c>
      <c r="E84" t="s">
        <v>129</v>
      </c>
    </row>
    <row r="85" spans="1:28" x14ac:dyDescent="0.55000000000000004">
      <c r="D85" s="21" t="s">
        <v>43</v>
      </c>
      <c r="E85" t="s">
        <v>130</v>
      </c>
    </row>
    <row r="87" spans="1:28" x14ac:dyDescent="0.55000000000000004">
      <c r="A87" s="18" t="s">
        <v>45</v>
      </c>
    </row>
    <row r="88" spans="1:28" x14ac:dyDescent="0.55000000000000004">
      <c r="A88" s="18"/>
      <c r="B88" s="55" t="s">
        <v>47</v>
      </c>
      <c r="C88" s="55"/>
      <c r="D88" s="55"/>
      <c r="E88" s="55" t="s">
        <v>48</v>
      </c>
      <c r="F88" s="55"/>
      <c r="G88" s="55" t="s">
        <v>49</v>
      </c>
      <c r="H88" s="55"/>
      <c r="I88" s="55"/>
      <c r="J88" s="55"/>
      <c r="K88" s="55"/>
      <c r="L88" s="55"/>
      <c r="M88" s="55"/>
      <c r="N88" s="55"/>
      <c r="O88" s="55"/>
      <c r="P88" s="55"/>
      <c r="Q88" s="55"/>
      <c r="R88" s="55"/>
      <c r="S88" s="55"/>
      <c r="T88" s="55"/>
      <c r="U88" s="55"/>
      <c r="V88" s="55"/>
      <c r="W88" s="55"/>
    </row>
    <row r="89" spans="1:28" x14ac:dyDescent="0.55000000000000004">
      <c r="A89" s="18"/>
      <c r="B89" s="55"/>
      <c r="C89" s="55"/>
      <c r="D89" s="55"/>
      <c r="E89" s="55"/>
      <c r="F89" s="55"/>
      <c r="G89" s="55"/>
      <c r="H89" s="55"/>
      <c r="I89" s="55"/>
      <c r="J89" s="55"/>
      <c r="K89" s="55"/>
      <c r="L89" s="55"/>
      <c r="M89" s="55"/>
      <c r="N89" s="55"/>
      <c r="O89" s="55"/>
      <c r="P89" s="55"/>
      <c r="Q89" s="55"/>
      <c r="R89" s="55"/>
      <c r="S89" s="55"/>
      <c r="T89" s="55"/>
      <c r="U89" s="55"/>
      <c r="V89" s="55"/>
      <c r="W89" s="55"/>
    </row>
    <row r="90" spans="1:28" x14ac:dyDescent="0.55000000000000004">
      <c r="B90" s="54" t="s">
        <v>46</v>
      </c>
      <c r="C90" s="54"/>
      <c r="D90" s="54"/>
      <c r="E90" s="56" t="str">
        <f>IF(AND(G90="",G91=""),"OK","NG")</f>
        <v>OK</v>
      </c>
      <c r="F90" s="56"/>
      <c r="G90" s="133" t="str">
        <f>IF(Z90,"チェックが付いていません。","")</f>
        <v/>
      </c>
      <c r="H90" s="133"/>
      <c r="I90" s="133"/>
      <c r="J90" s="133"/>
      <c r="K90" s="133"/>
      <c r="L90" s="133"/>
      <c r="M90" s="133"/>
      <c r="N90" s="133"/>
      <c r="O90" s="133"/>
      <c r="P90" s="133"/>
      <c r="Q90" s="133"/>
      <c r="R90" s="133"/>
      <c r="S90" s="133"/>
      <c r="T90" s="133"/>
      <c r="U90" s="133"/>
      <c r="V90" s="133"/>
      <c r="W90" s="133"/>
      <c r="Z90" t="b">
        <f>AND(L11="",L12="")</f>
        <v>0</v>
      </c>
      <c r="AB90" t="b">
        <f>AND(L12="○",N13&lt;&gt;"")</f>
        <v>1</v>
      </c>
    </row>
    <row r="91" spans="1:28" x14ac:dyDescent="0.55000000000000004">
      <c r="B91" s="55"/>
      <c r="C91" s="55"/>
      <c r="D91" s="55"/>
      <c r="E91" s="56"/>
      <c r="F91" s="56"/>
      <c r="G91" s="134" t="str">
        <f>IF(AND(L12="○",N13=""),"対策欄が記載されていません。","")</f>
        <v/>
      </c>
      <c r="H91" s="134"/>
      <c r="I91" s="134"/>
      <c r="J91" s="134"/>
      <c r="K91" s="134"/>
      <c r="L91" s="134"/>
      <c r="M91" s="134"/>
      <c r="N91" s="134"/>
      <c r="O91" s="134"/>
      <c r="P91" s="134"/>
      <c r="Q91" s="134"/>
      <c r="R91" s="134"/>
      <c r="S91" s="134"/>
      <c r="T91" s="134"/>
      <c r="U91" s="134"/>
      <c r="V91" s="134"/>
      <c r="W91" s="134"/>
    </row>
    <row r="92" spans="1:28" x14ac:dyDescent="0.55000000000000004">
      <c r="B92" s="54" t="s">
        <v>50</v>
      </c>
      <c r="C92" s="54"/>
      <c r="D92" s="54"/>
      <c r="E92" s="56" t="str">
        <f>IF(AND(G93="",G94=""),"OK","NG")</f>
        <v>OK</v>
      </c>
      <c r="F92" s="56"/>
      <c r="G92" s="121" t="str">
        <f>IF(Z93,"チェックが付いていません。","")</f>
        <v/>
      </c>
      <c r="H92" s="122"/>
      <c r="I92" s="122"/>
      <c r="J92" s="122"/>
      <c r="K92" s="122"/>
      <c r="L92" s="122"/>
      <c r="M92" s="122"/>
      <c r="N92" s="122"/>
      <c r="O92" s="122"/>
      <c r="P92" s="122"/>
      <c r="Q92" s="122"/>
      <c r="R92" s="122"/>
      <c r="S92" s="122"/>
      <c r="T92" s="122"/>
      <c r="U92" s="122"/>
      <c r="V92" s="122"/>
      <c r="W92" s="123"/>
      <c r="Z92" t="b">
        <f>AND(L17="")</f>
        <v>0</v>
      </c>
    </row>
    <row r="93" spans="1:28" x14ac:dyDescent="0.55000000000000004">
      <c r="B93" s="55"/>
      <c r="C93" s="55"/>
      <c r="D93" s="55"/>
      <c r="E93" s="56"/>
      <c r="F93" s="56"/>
      <c r="G93" s="124"/>
      <c r="H93" s="125"/>
      <c r="I93" s="125"/>
      <c r="J93" s="125"/>
      <c r="K93" s="125"/>
      <c r="L93" s="125"/>
      <c r="M93" s="125"/>
      <c r="N93" s="125"/>
      <c r="O93" s="125"/>
      <c r="P93" s="125"/>
      <c r="Q93" s="125"/>
      <c r="R93" s="125"/>
      <c r="S93" s="125"/>
      <c r="T93" s="125"/>
      <c r="U93" s="125"/>
      <c r="V93" s="125"/>
      <c r="W93" s="126"/>
    </row>
    <row r="94" spans="1:28" x14ac:dyDescent="0.55000000000000004">
      <c r="B94" s="54" t="s">
        <v>51</v>
      </c>
      <c r="C94" s="54"/>
      <c r="D94" s="54"/>
      <c r="E94" s="56" t="str">
        <f t="shared" ref="E94" si="2">IF(AND(G94="",G95=""),"OK","NG")</f>
        <v>OK</v>
      </c>
      <c r="F94" s="56"/>
      <c r="G94" s="127" t="str">
        <f>IF(AND(Z21="○",Z22="○"),"","入力漏れがあります。")</f>
        <v/>
      </c>
      <c r="H94" s="128"/>
      <c r="I94" s="128"/>
      <c r="J94" s="128"/>
      <c r="K94" s="128"/>
      <c r="L94" s="128"/>
      <c r="M94" s="128"/>
      <c r="N94" s="128"/>
      <c r="O94" s="128"/>
      <c r="P94" s="128"/>
      <c r="Q94" s="128"/>
      <c r="R94" s="128"/>
      <c r="S94" s="128"/>
      <c r="T94" s="128"/>
      <c r="U94" s="128"/>
      <c r="V94" s="128"/>
      <c r="W94" s="129"/>
    </row>
    <row r="95" spans="1:28" x14ac:dyDescent="0.55000000000000004">
      <c r="B95" s="55"/>
      <c r="C95" s="55"/>
      <c r="D95" s="55"/>
      <c r="E95" s="56"/>
      <c r="F95" s="56"/>
      <c r="G95" s="130"/>
      <c r="H95" s="131"/>
      <c r="I95" s="131"/>
      <c r="J95" s="131"/>
      <c r="K95" s="131"/>
      <c r="L95" s="131"/>
      <c r="M95" s="131"/>
      <c r="N95" s="131"/>
      <c r="O95" s="131"/>
      <c r="P95" s="131"/>
      <c r="Q95" s="131"/>
      <c r="R95" s="131"/>
      <c r="S95" s="131"/>
      <c r="T95" s="131"/>
      <c r="U95" s="131"/>
      <c r="V95" s="131"/>
      <c r="W95" s="132"/>
    </row>
    <row r="96" spans="1:28" x14ac:dyDescent="0.55000000000000004">
      <c r="B96" s="54" t="s">
        <v>52</v>
      </c>
      <c r="C96" s="54"/>
      <c r="D96" s="54"/>
      <c r="E96" s="56" t="str">
        <f t="shared" ref="E96" si="3">IF(AND(G96="",G97=""),"OK","NG")</f>
        <v>OK</v>
      </c>
      <c r="F96" s="56"/>
      <c r="G96" s="121" t="str">
        <f>IF(Z27,"","入力誤りまたは入力漏れがあります。")</f>
        <v/>
      </c>
      <c r="H96" s="122"/>
      <c r="I96" s="122"/>
      <c r="J96" s="122"/>
      <c r="K96" s="122"/>
      <c r="L96" s="122"/>
      <c r="M96" s="122"/>
      <c r="N96" s="122"/>
      <c r="O96" s="122"/>
      <c r="P96" s="122"/>
      <c r="Q96" s="122"/>
      <c r="R96" s="122"/>
      <c r="S96" s="122"/>
      <c r="T96" s="122"/>
      <c r="U96" s="122"/>
      <c r="V96" s="122"/>
      <c r="W96" s="123"/>
    </row>
    <row r="97" spans="2:26" x14ac:dyDescent="0.55000000000000004">
      <c r="B97" s="55"/>
      <c r="C97" s="55"/>
      <c r="D97" s="55"/>
      <c r="E97" s="56"/>
      <c r="F97" s="56"/>
      <c r="G97" s="124"/>
      <c r="H97" s="125"/>
      <c r="I97" s="125"/>
      <c r="J97" s="125"/>
      <c r="K97" s="125"/>
      <c r="L97" s="125"/>
      <c r="M97" s="125"/>
      <c r="N97" s="125"/>
      <c r="O97" s="125"/>
      <c r="P97" s="125"/>
      <c r="Q97" s="125"/>
      <c r="R97" s="125"/>
      <c r="S97" s="125"/>
      <c r="T97" s="125"/>
      <c r="U97" s="125"/>
      <c r="V97" s="125"/>
      <c r="W97" s="126"/>
    </row>
    <row r="98" spans="2:26" x14ac:dyDescent="0.55000000000000004">
      <c r="B98" s="54" t="s">
        <v>53</v>
      </c>
      <c r="C98" s="54"/>
      <c r="D98" s="54"/>
      <c r="E98" s="56" t="str">
        <f>IF(AND(G98="",G99=""),"OK","NG")</f>
        <v>OK</v>
      </c>
      <c r="F98" s="56"/>
      <c r="G98" s="133" t="str">
        <f t="shared" ref="G98" si="4">IF(Z98,"チェックが付いていません。","")</f>
        <v/>
      </c>
      <c r="H98" s="133"/>
      <c r="I98" s="133"/>
      <c r="J98" s="133"/>
      <c r="K98" s="133"/>
      <c r="L98" s="133"/>
      <c r="M98" s="133"/>
      <c r="N98" s="133"/>
      <c r="O98" s="133"/>
      <c r="P98" s="133"/>
      <c r="Q98" s="133"/>
      <c r="R98" s="133"/>
      <c r="S98" s="133"/>
      <c r="T98" s="133"/>
      <c r="U98" s="133"/>
      <c r="V98" s="133"/>
      <c r="W98" s="133"/>
      <c r="Z98" t="b">
        <f>AND(L41="",L42="")</f>
        <v>0</v>
      </c>
    </row>
    <row r="99" spans="2:26" x14ac:dyDescent="0.55000000000000004">
      <c r="B99" s="55"/>
      <c r="C99" s="55"/>
      <c r="D99" s="55"/>
      <c r="E99" s="56"/>
      <c r="F99" s="56"/>
      <c r="G99" s="134" t="str">
        <f>IF(Z99,"チェックが付いていません。","")</f>
        <v/>
      </c>
      <c r="H99" s="134"/>
      <c r="I99" s="134"/>
      <c r="J99" s="134"/>
      <c r="K99" s="134"/>
      <c r="L99" s="134"/>
      <c r="M99" s="134"/>
      <c r="N99" s="134"/>
      <c r="O99" s="134"/>
      <c r="P99" s="134"/>
      <c r="Q99" s="134"/>
      <c r="R99" s="134"/>
      <c r="S99" s="134"/>
      <c r="T99" s="134"/>
      <c r="U99" s="134"/>
      <c r="V99" s="134"/>
      <c r="W99" s="134"/>
    </row>
    <row r="100" spans="2:26" x14ac:dyDescent="0.55000000000000004">
      <c r="B100" s="54" t="s">
        <v>155</v>
      </c>
      <c r="C100" s="54"/>
      <c r="D100" s="54"/>
      <c r="E100" s="56" t="str">
        <f t="shared" ref="E100" si="5">IF(AND(G100="",G101=""),"OK","NG")</f>
        <v>OK</v>
      </c>
      <c r="F100" s="56"/>
      <c r="G100" s="133" t="str">
        <f t="shared" ref="G100" si="6">IF(Z100,"チェックが付いていません。","")</f>
        <v/>
      </c>
      <c r="H100" s="133"/>
      <c r="I100" s="133"/>
      <c r="J100" s="133"/>
      <c r="K100" s="133"/>
      <c r="L100" s="133"/>
      <c r="M100" s="133"/>
      <c r="N100" s="133"/>
      <c r="O100" s="133"/>
      <c r="P100" s="133"/>
      <c r="Q100" s="133"/>
      <c r="R100" s="133"/>
      <c r="S100" s="133"/>
      <c r="T100" s="133"/>
      <c r="U100" s="133"/>
      <c r="V100" s="133"/>
      <c r="W100" s="133"/>
      <c r="Z100" t="b">
        <f>AND(L47="",L48="")</f>
        <v>0</v>
      </c>
    </row>
    <row r="101" spans="2:26" x14ac:dyDescent="0.55000000000000004">
      <c r="B101" s="55"/>
      <c r="C101" s="55"/>
      <c r="D101" s="55"/>
      <c r="E101" s="56"/>
      <c r="F101" s="56"/>
      <c r="G101" s="134" t="str">
        <f>IF(AND(L48="○",N49=""),"対策欄が記載されていません。","")</f>
        <v/>
      </c>
      <c r="H101" s="134"/>
      <c r="I101" s="134"/>
      <c r="J101" s="134"/>
      <c r="K101" s="134"/>
      <c r="L101" s="134"/>
      <c r="M101" s="134"/>
      <c r="N101" s="134"/>
      <c r="O101" s="134"/>
      <c r="P101" s="134"/>
      <c r="Q101" s="134"/>
      <c r="R101" s="134"/>
      <c r="S101" s="134"/>
      <c r="T101" s="134"/>
      <c r="U101" s="134"/>
      <c r="V101" s="134"/>
      <c r="W101" s="134"/>
    </row>
    <row r="102" spans="2:26" x14ac:dyDescent="0.55000000000000004">
      <c r="B102" s="54" t="s">
        <v>156</v>
      </c>
      <c r="C102" s="54"/>
      <c r="D102" s="54"/>
      <c r="E102" s="56" t="str">
        <f t="shared" ref="E102" si="7">IF(AND(G102="",G103=""),"OK","NG")</f>
        <v>OK</v>
      </c>
      <c r="F102" s="56"/>
      <c r="G102" s="133" t="str">
        <f>IF(OR(I54="",I55="",I56="",I58=""),"入力漏れがあります。","")</f>
        <v/>
      </c>
      <c r="H102" s="133"/>
      <c r="I102" s="133"/>
      <c r="J102" s="133"/>
      <c r="K102" s="133"/>
      <c r="L102" s="133"/>
      <c r="M102" s="133"/>
      <c r="N102" s="133"/>
      <c r="O102" s="133"/>
      <c r="P102" s="133"/>
      <c r="Q102" s="133"/>
      <c r="R102" s="133"/>
      <c r="S102" s="133"/>
      <c r="T102" s="133"/>
      <c r="U102" s="133"/>
      <c r="V102" s="133"/>
      <c r="W102" s="133"/>
    </row>
    <row r="103" spans="2:26" x14ac:dyDescent="0.55000000000000004">
      <c r="B103" s="55"/>
      <c r="C103" s="55"/>
      <c r="D103" s="55"/>
      <c r="E103" s="56"/>
      <c r="F103" s="56"/>
      <c r="G103" s="134"/>
      <c r="H103" s="134"/>
      <c r="I103" s="134"/>
      <c r="J103" s="134"/>
      <c r="K103" s="134"/>
      <c r="L103" s="134"/>
      <c r="M103" s="134"/>
      <c r="N103" s="134"/>
      <c r="O103" s="134"/>
      <c r="P103" s="134"/>
      <c r="Q103" s="134"/>
      <c r="R103" s="134"/>
      <c r="S103" s="134"/>
      <c r="T103" s="134"/>
      <c r="U103" s="134"/>
      <c r="V103" s="134"/>
      <c r="W103" s="134"/>
    </row>
    <row r="104" spans="2:26" x14ac:dyDescent="0.55000000000000004">
      <c r="B104" s="54" t="s">
        <v>157</v>
      </c>
      <c r="C104" s="54"/>
      <c r="D104" s="54"/>
      <c r="E104" s="56" t="str">
        <f t="shared" ref="E104" si="8">IF(AND(G104="",G105=""),"OK","NG")</f>
        <v>OK</v>
      </c>
      <c r="F104" s="56"/>
      <c r="G104" s="133" t="str">
        <f>IF(I62="","入力漏れがあります。","")</f>
        <v/>
      </c>
      <c r="H104" s="133"/>
      <c r="I104" s="133"/>
      <c r="J104" s="133"/>
      <c r="K104" s="133"/>
      <c r="L104" s="133"/>
      <c r="M104" s="133"/>
      <c r="N104" s="133"/>
      <c r="O104" s="133"/>
      <c r="P104" s="133"/>
      <c r="Q104" s="133"/>
      <c r="R104" s="133"/>
      <c r="S104" s="133"/>
      <c r="T104" s="133"/>
      <c r="U104" s="133"/>
      <c r="V104" s="133"/>
      <c r="W104" s="133"/>
    </row>
    <row r="105" spans="2:26" x14ac:dyDescent="0.55000000000000004">
      <c r="B105" s="55"/>
      <c r="C105" s="55"/>
      <c r="D105" s="55"/>
      <c r="E105" s="56"/>
      <c r="F105" s="56"/>
      <c r="G105" s="134" t="str">
        <f>IF(AND(L65="○",N66=""),"対策欄が記載されていません。","")</f>
        <v/>
      </c>
      <c r="H105" s="134"/>
      <c r="I105" s="134"/>
      <c r="J105" s="134"/>
      <c r="K105" s="134"/>
      <c r="L105" s="134"/>
      <c r="M105" s="134"/>
      <c r="N105" s="134"/>
      <c r="O105" s="134"/>
      <c r="P105" s="134"/>
      <c r="Q105" s="134"/>
      <c r="R105" s="134"/>
      <c r="S105" s="134"/>
      <c r="T105" s="134"/>
      <c r="U105" s="134"/>
      <c r="V105" s="134"/>
      <c r="W105" s="134"/>
    </row>
  </sheetData>
  <protectedRanges>
    <protectedRange sqref="L11:L12 N66 S21:X22 Q27:Q34 K35 E36 L41:L43 L47:L48 N49 I54:M56 I58 I62 L64:L65 L17" name="範囲1"/>
    <protectedRange sqref="G2:L6" name="範囲1_2"/>
    <protectedRange sqref="R2:W2 R5:W6" name="範囲1_3"/>
    <protectedRange sqref="R3:W4" name="範囲1_4"/>
  </protectedRanges>
  <mergeCells count="138">
    <mergeCell ref="A1:X1"/>
    <mergeCell ref="B2:F2"/>
    <mergeCell ref="G2:L2"/>
    <mergeCell ref="M2:Q2"/>
    <mergeCell ref="R2:W2"/>
    <mergeCell ref="B3:F4"/>
    <mergeCell ref="G3:L4"/>
    <mergeCell ref="M3:Q4"/>
    <mergeCell ref="A10:X10"/>
    <mergeCell ref="R3:W4"/>
    <mergeCell ref="B11:K11"/>
    <mergeCell ref="N11:X11"/>
    <mergeCell ref="B12:K12"/>
    <mergeCell ref="N12:X12"/>
    <mergeCell ref="M13:M14"/>
    <mergeCell ref="N13:X14"/>
    <mergeCell ref="B5:F6"/>
    <mergeCell ref="G5:L6"/>
    <mergeCell ref="M5:Q6"/>
    <mergeCell ref="R5:W5"/>
    <mergeCell ref="R6:W6"/>
    <mergeCell ref="B7:W7"/>
    <mergeCell ref="A20:X20"/>
    <mergeCell ref="B21:R21"/>
    <mergeCell ref="S21:X21"/>
    <mergeCell ref="B22:R22"/>
    <mergeCell ref="S22:X22"/>
    <mergeCell ref="A26:X26"/>
    <mergeCell ref="A16:X16"/>
    <mergeCell ref="B17:K17"/>
    <mergeCell ref="N17:X17"/>
    <mergeCell ref="S30:X30"/>
    <mergeCell ref="C31:C32"/>
    <mergeCell ref="E31:P31"/>
    <mergeCell ref="S31:X31"/>
    <mergeCell ref="E32:P32"/>
    <mergeCell ref="S32:X32"/>
    <mergeCell ref="C29:C30"/>
    <mergeCell ref="E29:P29"/>
    <mergeCell ref="S29:X29"/>
    <mergeCell ref="E30:P30"/>
    <mergeCell ref="B41:K41"/>
    <mergeCell ref="N41:X41"/>
    <mergeCell ref="B42:K42"/>
    <mergeCell ref="N42:X42"/>
    <mergeCell ref="C36:C37"/>
    <mergeCell ref="D36:D37"/>
    <mergeCell ref="E36:Q37"/>
    <mergeCell ref="R36:R37"/>
    <mergeCell ref="S36:X37"/>
    <mergeCell ref="A40:X40"/>
    <mergeCell ref="B27:B37"/>
    <mergeCell ref="C27:C28"/>
    <mergeCell ref="E27:P27"/>
    <mergeCell ref="S27:X27"/>
    <mergeCell ref="E28:P28"/>
    <mergeCell ref="S28:X28"/>
    <mergeCell ref="C33:C34"/>
    <mergeCell ref="E33:P33"/>
    <mergeCell ref="S33:X33"/>
    <mergeCell ref="E34:P34"/>
    <mergeCell ref="S34:X34"/>
    <mergeCell ref="E35:J35"/>
    <mergeCell ref="K35:Q35"/>
    <mergeCell ref="S35:X35"/>
    <mergeCell ref="A53:X53"/>
    <mergeCell ref="B54:H54"/>
    <mergeCell ref="I54:M54"/>
    <mergeCell ref="B55:H55"/>
    <mergeCell ref="I55:M55"/>
    <mergeCell ref="B56:H56"/>
    <mergeCell ref="I56:M56"/>
    <mergeCell ref="A46:X46"/>
    <mergeCell ref="B47:K47"/>
    <mergeCell ref="N47:X47"/>
    <mergeCell ref="B48:K48"/>
    <mergeCell ref="N48:X48"/>
    <mergeCell ref="M49:M50"/>
    <mergeCell ref="N49:X50"/>
    <mergeCell ref="A61:X61"/>
    <mergeCell ref="B62:H62"/>
    <mergeCell ref="I62:M62"/>
    <mergeCell ref="B63:H63"/>
    <mergeCell ref="I63:M63"/>
    <mergeCell ref="B64:K64"/>
    <mergeCell ref="N64:X64"/>
    <mergeCell ref="B57:H57"/>
    <mergeCell ref="I57:M57"/>
    <mergeCell ref="O57:X57"/>
    <mergeCell ref="B58:H58"/>
    <mergeCell ref="I58:M58"/>
    <mergeCell ref="O58:X58"/>
    <mergeCell ref="C70:V70"/>
    <mergeCell ref="C71:V71"/>
    <mergeCell ref="C72:V72"/>
    <mergeCell ref="C73:V73"/>
    <mergeCell ref="C74:V74"/>
    <mergeCell ref="C75:V75"/>
    <mergeCell ref="B65:K65"/>
    <mergeCell ref="N65:X65"/>
    <mergeCell ref="M66:M67"/>
    <mergeCell ref="N66:X67"/>
    <mergeCell ref="C69:V69"/>
    <mergeCell ref="E90:F91"/>
    <mergeCell ref="G90:W90"/>
    <mergeCell ref="G91:W91"/>
    <mergeCell ref="B92:D93"/>
    <mergeCell ref="E92:F93"/>
    <mergeCell ref="C76:V76"/>
    <mergeCell ref="C77:V77"/>
    <mergeCell ref="C78:V78"/>
    <mergeCell ref="B88:D89"/>
    <mergeCell ref="E88:F89"/>
    <mergeCell ref="G88:W89"/>
    <mergeCell ref="B90:D91"/>
    <mergeCell ref="G92:W93"/>
    <mergeCell ref="G94:W95"/>
    <mergeCell ref="B102:D103"/>
    <mergeCell ref="E102:F103"/>
    <mergeCell ref="G102:W102"/>
    <mergeCell ref="G103:W103"/>
    <mergeCell ref="B104:D105"/>
    <mergeCell ref="E104:F105"/>
    <mergeCell ref="G104:W104"/>
    <mergeCell ref="G105:W105"/>
    <mergeCell ref="B98:D99"/>
    <mergeCell ref="E98:F99"/>
    <mergeCell ref="G98:W98"/>
    <mergeCell ref="G99:W99"/>
    <mergeCell ref="B100:D101"/>
    <mergeCell ref="E100:F101"/>
    <mergeCell ref="G100:W100"/>
    <mergeCell ref="G101:W101"/>
    <mergeCell ref="B94:D95"/>
    <mergeCell ref="E94:F95"/>
    <mergeCell ref="B96:D97"/>
    <mergeCell ref="E96:F97"/>
    <mergeCell ref="G96:W97"/>
  </mergeCells>
  <phoneticPr fontId="3"/>
  <conditionalFormatting sqref="N13">
    <cfRule type="expression" dxfId="10" priority="14">
      <formula>$L$12="○"</formula>
    </cfRule>
  </conditionalFormatting>
  <conditionalFormatting sqref="M13:M14">
    <cfRule type="expression" dxfId="9" priority="11">
      <formula>$L$12="○"</formula>
    </cfRule>
  </conditionalFormatting>
  <conditionalFormatting sqref="N13:X14">
    <cfRule type="expression" dxfId="8" priority="9">
      <formula>$L$12="○"</formula>
    </cfRule>
  </conditionalFormatting>
  <conditionalFormatting sqref="D36:D37">
    <cfRule type="expression" dxfId="7" priority="8">
      <formula>#REF!="○"</formula>
    </cfRule>
  </conditionalFormatting>
  <conditionalFormatting sqref="E36:Q37">
    <cfRule type="expression" dxfId="6" priority="7">
      <formula>$Q$34="○"</formula>
    </cfRule>
  </conditionalFormatting>
  <conditionalFormatting sqref="N49">
    <cfRule type="expression" dxfId="5" priority="6">
      <formula>$L$48="○"</formula>
    </cfRule>
  </conditionalFormatting>
  <conditionalFormatting sqref="N49:X50">
    <cfRule type="expression" dxfId="4" priority="5">
      <formula>$L$48="○"</formula>
    </cfRule>
  </conditionalFormatting>
  <conditionalFormatting sqref="M49:M50">
    <cfRule type="expression" dxfId="3" priority="4">
      <formula>$L$48="○"</formula>
    </cfRule>
  </conditionalFormatting>
  <conditionalFormatting sqref="N66">
    <cfRule type="expression" dxfId="2" priority="3">
      <formula>$L$65="○"</formula>
    </cfRule>
  </conditionalFormatting>
  <conditionalFormatting sqref="N66:X67">
    <cfRule type="expression" dxfId="1" priority="2">
      <formula>$L$65="○"</formula>
    </cfRule>
  </conditionalFormatting>
  <conditionalFormatting sqref="M66:M67">
    <cfRule type="expression" dxfId="0" priority="1">
      <formula>$L$65="○"</formula>
    </cfRule>
  </conditionalFormatting>
  <dataValidations count="1">
    <dataValidation type="list" allowBlank="1" showInputMessage="1" showErrorMessage="1" sqref="L17 L11:L13 Q27:Q34 L64:L65 L47:L48 L41:L43">
      <formula1>"○"</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rowBreaks count="3" manualBreakCount="3">
    <brk id="14" max="23" man="1"/>
    <brk id="38" max="23" man="1"/>
    <brk id="67"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Sheet4!$A$2:$A$10</xm:f>
          </x14:formula1>
          <xm:sqref>I58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zoomScaleNormal="75" zoomScaleSheetLayoutView="100" workbookViewId="0">
      <pane xSplit="2" ySplit="8" topLeftCell="C9" activePane="bottomRight" state="frozen"/>
      <selection sqref="A1:K1"/>
      <selection pane="topRight" sqref="A1:K1"/>
      <selection pane="bottomLeft" sqref="A1:K1"/>
      <selection pane="bottomRight" activeCell="C15" sqref="C15:C16"/>
    </sheetView>
  </sheetViews>
  <sheetFormatPr defaultColWidth="14.6640625" defaultRowHeight="18" x14ac:dyDescent="0.55000000000000004"/>
  <cols>
    <col min="1" max="1" width="13.83203125" style="30" bestFit="1" customWidth="1"/>
    <col min="2" max="2" width="8.25" style="30" bestFit="1" customWidth="1"/>
    <col min="3" max="3" width="30.9140625" style="30" customWidth="1"/>
    <col min="4" max="6" width="12.5" style="30" customWidth="1"/>
    <col min="7" max="7" width="18.9140625" style="30" customWidth="1"/>
    <col min="8" max="8" width="28.08203125" style="30" customWidth="1"/>
    <col min="9" max="9" width="18.9140625" style="30" customWidth="1"/>
    <col min="10" max="11" width="1.75" style="30" customWidth="1"/>
    <col min="12" max="12" width="7.9140625" style="30" customWidth="1"/>
    <col min="13" max="13" width="8.6640625" style="30" customWidth="1"/>
    <col min="14" max="16384" width="14.6640625" style="30"/>
  </cols>
  <sheetData>
    <row r="1" spans="1:13" ht="18" customHeight="1" x14ac:dyDescent="0.55000000000000004">
      <c r="A1" s="147" t="s">
        <v>84</v>
      </c>
      <c r="B1" s="147"/>
      <c r="C1" s="147"/>
      <c r="D1" s="147"/>
      <c r="E1" s="147"/>
      <c r="F1" s="147"/>
      <c r="G1" s="147"/>
      <c r="H1" s="147"/>
      <c r="I1" s="42" t="s">
        <v>82</v>
      </c>
      <c r="J1" s="41"/>
      <c r="K1" s="41"/>
      <c r="L1" s="41"/>
      <c r="M1" s="41"/>
    </row>
    <row r="2" spans="1:13" ht="18" customHeight="1" x14ac:dyDescent="0.55000000000000004">
      <c r="A2" s="40" t="s">
        <v>81</v>
      </c>
      <c r="B2" s="145"/>
      <c r="C2" s="145"/>
      <c r="E2" s="39" t="s">
        <v>80</v>
      </c>
      <c r="F2" s="39"/>
      <c r="G2" s="39"/>
      <c r="H2" s="39"/>
      <c r="I2" s="39"/>
      <c r="J2" s="39"/>
      <c r="K2" s="39"/>
      <c r="L2" s="39"/>
      <c r="M2" s="39"/>
    </row>
    <row r="3" spans="1:13" ht="18" customHeight="1" x14ac:dyDescent="0.55000000000000004">
      <c r="A3" s="39"/>
      <c r="B3" s="39"/>
      <c r="C3" s="39"/>
      <c r="D3" s="39"/>
      <c r="E3" s="39" t="s">
        <v>79</v>
      </c>
      <c r="F3" s="39"/>
      <c r="G3" s="39"/>
      <c r="H3" s="39"/>
      <c r="I3" s="39"/>
      <c r="J3" s="39"/>
      <c r="K3" s="39"/>
      <c r="L3" s="39"/>
      <c r="M3" s="39"/>
    </row>
    <row r="4" spans="1:13" ht="18" customHeight="1" x14ac:dyDescent="0.55000000000000004">
      <c r="A4" s="39"/>
      <c r="B4" s="39"/>
      <c r="C4" s="39"/>
      <c r="D4" s="39"/>
      <c r="E4" s="39" t="s">
        <v>78</v>
      </c>
      <c r="F4" s="39"/>
      <c r="G4" s="39"/>
      <c r="H4" s="39"/>
      <c r="I4" s="39"/>
      <c r="J4" s="39"/>
      <c r="K4" s="39"/>
      <c r="L4" s="39"/>
      <c r="M4" s="39"/>
    </row>
    <row r="5" spans="1:13" ht="18" customHeight="1" x14ac:dyDescent="0.55000000000000004">
      <c r="B5" s="39"/>
      <c r="C5" s="39"/>
      <c r="D5" s="39"/>
      <c r="E5" s="39" t="s">
        <v>77</v>
      </c>
      <c r="F5" s="39"/>
      <c r="G5" s="39"/>
      <c r="H5" s="39"/>
      <c r="I5" s="39"/>
      <c r="J5" s="39"/>
      <c r="K5" s="39"/>
      <c r="L5" s="39"/>
      <c r="M5" s="39"/>
    </row>
    <row r="6" spans="1:13" ht="18" customHeight="1" x14ac:dyDescent="0.55000000000000004">
      <c r="A6" s="39"/>
      <c r="B6" s="39"/>
      <c r="C6" s="39"/>
      <c r="D6" s="39"/>
      <c r="E6" s="39"/>
      <c r="F6" s="39"/>
      <c r="G6" s="39"/>
      <c r="H6" s="39"/>
      <c r="I6" s="39"/>
      <c r="J6" s="39"/>
      <c r="K6" s="39"/>
      <c r="L6" s="39"/>
      <c r="M6" s="39"/>
    </row>
    <row r="7" spans="1:13" ht="18" customHeight="1" x14ac:dyDescent="0.55000000000000004">
      <c r="A7" s="145" t="s">
        <v>76</v>
      </c>
      <c r="B7" s="145"/>
      <c r="C7" s="33" t="s">
        <v>83</v>
      </c>
      <c r="D7" s="145" t="s">
        <v>75</v>
      </c>
      <c r="E7" s="145"/>
      <c r="F7" s="145"/>
      <c r="G7" s="145"/>
      <c r="H7" s="145"/>
      <c r="I7" s="145"/>
      <c r="J7" s="145"/>
    </row>
    <row r="8" spans="1:13" ht="18" customHeight="1" x14ac:dyDescent="0.55000000000000004">
      <c r="A8" s="145" t="s">
        <v>74</v>
      </c>
      <c r="B8" s="33" t="s">
        <v>70</v>
      </c>
      <c r="C8" s="33" t="s">
        <v>59</v>
      </c>
      <c r="D8" s="148"/>
      <c r="E8" s="148"/>
      <c r="F8" s="148"/>
      <c r="G8" s="148"/>
      <c r="H8" s="148"/>
      <c r="I8" s="148"/>
      <c r="J8" s="148"/>
    </row>
    <row r="9" spans="1:13" ht="18" customHeight="1" x14ac:dyDescent="0.55000000000000004">
      <c r="A9" s="145"/>
      <c r="B9" s="33" t="s">
        <v>70</v>
      </c>
      <c r="C9" s="33" t="s">
        <v>59</v>
      </c>
      <c r="D9" s="148"/>
      <c r="E9" s="148"/>
      <c r="F9" s="148"/>
      <c r="G9" s="148"/>
      <c r="H9" s="148"/>
      <c r="I9" s="148"/>
      <c r="J9" s="148"/>
    </row>
    <row r="10" spans="1:13" ht="18" customHeight="1" x14ac:dyDescent="0.55000000000000004">
      <c r="A10" s="145"/>
      <c r="B10" s="33" t="s">
        <v>70</v>
      </c>
      <c r="C10" s="33" t="s">
        <v>59</v>
      </c>
      <c r="D10" s="148"/>
      <c r="E10" s="148"/>
      <c r="F10" s="148"/>
      <c r="G10" s="148"/>
      <c r="H10" s="148"/>
      <c r="I10" s="148"/>
      <c r="J10" s="148"/>
    </row>
    <row r="11" spans="1:13" ht="18" customHeight="1" x14ac:dyDescent="0.55000000000000004">
      <c r="A11" s="145"/>
      <c r="B11" s="33" t="s">
        <v>70</v>
      </c>
      <c r="C11" s="33" t="s">
        <v>59</v>
      </c>
      <c r="D11" s="148"/>
      <c r="E11" s="148"/>
      <c r="F11" s="148"/>
      <c r="G11" s="148"/>
      <c r="H11" s="148"/>
      <c r="I11" s="148"/>
      <c r="J11" s="148"/>
    </row>
    <row r="12" spans="1:13" ht="18" customHeight="1" x14ac:dyDescent="0.55000000000000004">
      <c r="A12" s="145"/>
      <c r="B12" s="33" t="s">
        <v>70</v>
      </c>
      <c r="C12" s="33" t="s">
        <v>59</v>
      </c>
      <c r="D12" s="148"/>
      <c r="E12" s="148"/>
      <c r="F12" s="148"/>
      <c r="G12" s="148"/>
      <c r="H12" s="148"/>
      <c r="I12" s="148"/>
      <c r="J12" s="148"/>
    </row>
    <row r="13" spans="1:13" ht="18" customHeight="1" x14ac:dyDescent="0.55000000000000004">
      <c r="A13" s="38"/>
      <c r="B13" s="38"/>
    </row>
    <row r="14" spans="1:13" ht="18" customHeight="1" x14ac:dyDescent="0.55000000000000004"/>
    <row r="15" spans="1:13" ht="18" customHeight="1" x14ac:dyDescent="0.55000000000000004">
      <c r="A15" s="149" t="s">
        <v>69</v>
      </c>
      <c r="B15" s="150"/>
      <c r="C15" s="153" t="s">
        <v>68</v>
      </c>
      <c r="D15" s="146" t="s">
        <v>67</v>
      </c>
      <c r="E15" s="146" t="s">
        <v>66</v>
      </c>
      <c r="F15" s="144" t="s">
        <v>65</v>
      </c>
      <c r="G15" s="145" t="s">
        <v>64</v>
      </c>
      <c r="H15" s="145"/>
      <c r="I15" s="145"/>
      <c r="J15" s="32"/>
    </row>
    <row r="16" spans="1:13" ht="18" customHeight="1" x14ac:dyDescent="0.55000000000000004">
      <c r="A16" s="151"/>
      <c r="B16" s="152"/>
      <c r="C16" s="145"/>
      <c r="D16" s="146"/>
      <c r="E16" s="146"/>
      <c r="F16" s="144"/>
      <c r="G16" s="37" t="s">
        <v>63</v>
      </c>
      <c r="H16" s="37" t="s">
        <v>62</v>
      </c>
      <c r="I16" s="37" t="s">
        <v>61</v>
      </c>
      <c r="J16" s="32"/>
    </row>
    <row r="17" spans="1:10" ht="18" customHeight="1" x14ac:dyDescent="0.55000000000000004">
      <c r="A17" s="139"/>
      <c r="B17" s="140"/>
      <c r="C17" s="43" t="s">
        <v>85</v>
      </c>
      <c r="D17" s="33" t="s">
        <v>59</v>
      </c>
      <c r="E17" s="33" t="s">
        <v>59</v>
      </c>
      <c r="F17" s="33" t="s">
        <v>59</v>
      </c>
      <c r="G17" s="34"/>
      <c r="H17" s="34"/>
      <c r="I17" s="34"/>
      <c r="J17" s="32"/>
    </row>
    <row r="18" spans="1:10" ht="18" customHeight="1" x14ac:dyDescent="0.55000000000000004">
      <c r="A18" s="139"/>
      <c r="B18" s="140"/>
      <c r="C18" s="43" t="s">
        <v>86</v>
      </c>
      <c r="D18" s="33" t="s">
        <v>59</v>
      </c>
      <c r="E18" s="33" t="s">
        <v>59</v>
      </c>
      <c r="F18" s="33" t="s">
        <v>59</v>
      </c>
      <c r="G18" s="141" t="s">
        <v>91</v>
      </c>
      <c r="H18" s="142"/>
      <c r="I18" s="143"/>
      <c r="J18" s="32"/>
    </row>
    <row r="19" spans="1:10" ht="18" customHeight="1" x14ac:dyDescent="0.55000000000000004">
      <c r="A19" s="139"/>
      <c r="B19" s="140"/>
      <c r="C19" s="43" t="s">
        <v>87</v>
      </c>
      <c r="D19" s="33" t="s">
        <v>59</v>
      </c>
      <c r="E19" s="33" t="s">
        <v>59</v>
      </c>
      <c r="F19" s="33" t="s">
        <v>59</v>
      </c>
      <c r="G19" s="34"/>
      <c r="H19" s="34"/>
      <c r="I19" s="34"/>
      <c r="J19" s="32"/>
    </row>
    <row r="20" spans="1:10" ht="18" customHeight="1" x14ac:dyDescent="0.55000000000000004">
      <c r="A20" s="139"/>
      <c r="B20" s="140"/>
      <c r="C20" s="43" t="s">
        <v>88</v>
      </c>
      <c r="D20" s="33" t="s">
        <v>59</v>
      </c>
      <c r="E20" s="33" t="s">
        <v>59</v>
      </c>
      <c r="F20" s="33" t="s">
        <v>59</v>
      </c>
      <c r="G20" s="34"/>
      <c r="H20" s="34"/>
      <c r="I20" s="34"/>
      <c r="J20" s="32"/>
    </row>
    <row r="21" spans="1:10" ht="18" customHeight="1" x14ac:dyDescent="0.55000000000000004">
      <c r="A21" s="139"/>
      <c r="B21" s="140"/>
      <c r="C21" s="43" t="s">
        <v>89</v>
      </c>
      <c r="D21" s="33" t="s">
        <v>59</v>
      </c>
      <c r="E21" s="33" t="s">
        <v>59</v>
      </c>
      <c r="F21" s="33" t="s">
        <v>59</v>
      </c>
      <c r="G21" s="34"/>
      <c r="H21" s="34"/>
      <c r="I21" s="34"/>
      <c r="J21" s="32"/>
    </row>
    <row r="22" spans="1:10" ht="18" customHeight="1" x14ac:dyDescent="0.55000000000000004">
      <c r="A22" s="36"/>
      <c r="B22" s="35"/>
      <c r="C22" s="43" t="s">
        <v>90</v>
      </c>
      <c r="D22" s="33" t="s">
        <v>59</v>
      </c>
      <c r="E22" s="33" t="s">
        <v>59</v>
      </c>
      <c r="F22" s="33" t="s">
        <v>59</v>
      </c>
      <c r="G22" s="34"/>
      <c r="H22" s="34"/>
      <c r="I22" s="34"/>
      <c r="J22" s="32"/>
    </row>
    <row r="23" spans="1:10" ht="18" customHeight="1" x14ac:dyDescent="0.55000000000000004">
      <c r="A23" s="139"/>
      <c r="B23" s="140"/>
      <c r="C23" s="43" t="s">
        <v>92</v>
      </c>
      <c r="D23" s="33" t="s">
        <v>59</v>
      </c>
      <c r="E23" s="33" t="s">
        <v>59</v>
      </c>
      <c r="F23" s="33" t="s">
        <v>59</v>
      </c>
      <c r="G23" s="154" t="s">
        <v>60</v>
      </c>
      <c r="H23" s="155"/>
      <c r="I23" s="156"/>
      <c r="J23" s="32"/>
    </row>
    <row r="24" spans="1:10" ht="18" customHeight="1" x14ac:dyDescent="0.55000000000000004">
      <c r="A24" s="139"/>
      <c r="B24" s="140"/>
      <c r="C24" s="43" t="s">
        <v>93</v>
      </c>
      <c r="D24" s="33" t="s">
        <v>59</v>
      </c>
      <c r="E24" s="33" t="s">
        <v>59</v>
      </c>
      <c r="F24" s="33" t="s">
        <v>59</v>
      </c>
      <c r="G24" s="157"/>
      <c r="H24" s="158"/>
      <c r="I24" s="159"/>
      <c r="J24" s="32"/>
    </row>
    <row r="25" spans="1:10" ht="18" customHeight="1" x14ac:dyDescent="0.55000000000000004">
      <c r="A25" s="139"/>
      <c r="B25" s="140"/>
      <c r="C25" s="43" t="s">
        <v>94</v>
      </c>
      <c r="D25" s="33" t="s">
        <v>59</v>
      </c>
      <c r="E25" s="33" t="s">
        <v>59</v>
      </c>
      <c r="F25" s="33" t="s">
        <v>59</v>
      </c>
      <c r="G25" s="157"/>
      <c r="H25" s="158"/>
      <c r="I25" s="159"/>
      <c r="J25" s="32"/>
    </row>
    <row r="26" spans="1:10" ht="18" customHeight="1" x14ac:dyDescent="0.55000000000000004">
      <c r="A26" s="139"/>
      <c r="B26" s="140"/>
      <c r="C26" s="43" t="s">
        <v>95</v>
      </c>
      <c r="D26" s="33" t="s">
        <v>59</v>
      </c>
      <c r="E26" s="33" t="s">
        <v>59</v>
      </c>
      <c r="F26" s="33" t="s">
        <v>59</v>
      </c>
      <c r="G26" s="157"/>
      <c r="H26" s="158"/>
      <c r="I26" s="159"/>
      <c r="J26" s="32"/>
    </row>
    <row r="27" spans="1:10" ht="18" customHeight="1" x14ac:dyDescent="0.55000000000000004">
      <c r="A27" s="139"/>
      <c r="B27" s="140"/>
      <c r="C27" s="43" t="s">
        <v>96</v>
      </c>
      <c r="D27" s="33" t="s">
        <v>59</v>
      </c>
      <c r="E27" s="33" t="s">
        <v>59</v>
      </c>
      <c r="F27" s="33" t="s">
        <v>59</v>
      </c>
      <c r="G27" s="157"/>
      <c r="H27" s="158"/>
      <c r="I27" s="159"/>
      <c r="J27" s="32"/>
    </row>
    <row r="28" spans="1:10" ht="18" customHeight="1" x14ac:dyDescent="0.55000000000000004">
      <c r="A28" s="139"/>
      <c r="B28" s="140"/>
      <c r="C28" s="43" t="s">
        <v>97</v>
      </c>
      <c r="D28" s="33" t="s">
        <v>59</v>
      </c>
      <c r="E28" s="33" t="s">
        <v>59</v>
      </c>
      <c r="F28" s="33" t="s">
        <v>59</v>
      </c>
      <c r="G28" s="157"/>
      <c r="H28" s="158"/>
      <c r="I28" s="159"/>
      <c r="J28" s="32"/>
    </row>
    <row r="29" spans="1:10" ht="18" customHeight="1" x14ac:dyDescent="0.55000000000000004">
      <c r="A29" s="139"/>
      <c r="B29" s="140"/>
      <c r="C29" s="44" t="s">
        <v>98</v>
      </c>
      <c r="D29" s="33" t="s">
        <v>59</v>
      </c>
      <c r="E29" s="33" t="s">
        <v>59</v>
      </c>
      <c r="F29" s="33" t="s">
        <v>59</v>
      </c>
      <c r="G29" s="157"/>
      <c r="H29" s="158"/>
      <c r="I29" s="159"/>
      <c r="J29" s="32"/>
    </row>
    <row r="30" spans="1:10" ht="18" customHeight="1" x14ac:dyDescent="0.55000000000000004">
      <c r="A30" s="139"/>
      <c r="B30" s="140"/>
      <c r="C30" s="43" t="s">
        <v>99</v>
      </c>
      <c r="D30" s="33" t="s">
        <v>59</v>
      </c>
      <c r="E30" s="33" t="s">
        <v>59</v>
      </c>
      <c r="F30" s="33" t="s">
        <v>59</v>
      </c>
      <c r="G30" s="157"/>
      <c r="H30" s="158"/>
      <c r="I30" s="159"/>
      <c r="J30" s="32"/>
    </row>
    <row r="31" spans="1:10" ht="18" customHeight="1" x14ac:dyDescent="0.55000000000000004">
      <c r="A31" s="139"/>
      <c r="B31" s="140"/>
      <c r="C31" s="43" t="s">
        <v>100</v>
      </c>
      <c r="D31" s="33" t="s">
        <v>59</v>
      </c>
      <c r="E31" s="33" t="s">
        <v>59</v>
      </c>
      <c r="F31" s="33" t="s">
        <v>59</v>
      </c>
      <c r="G31" s="157"/>
      <c r="H31" s="158"/>
      <c r="I31" s="159"/>
      <c r="J31" s="32"/>
    </row>
    <row r="32" spans="1:10" ht="18" customHeight="1" x14ac:dyDescent="0.55000000000000004">
      <c r="A32" s="139"/>
      <c r="B32" s="140"/>
      <c r="C32" s="43" t="s">
        <v>101</v>
      </c>
      <c r="D32" s="33" t="s">
        <v>59</v>
      </c>
      <c r="E32" s="33" t="s">
        <v>59</v>
      </c>
      <c r="F32" s="33" t="s">
        <v>59</v>
      </c>
      <c r="G32" s="157"/>
      <c r="H32" s="158"/>
      <c r="I32" s="159"/>
      <c r="J32" s="32"/>
    </row>
    <row r="33" spans="1:10" ht="18" customHeight="1" x14ac:dyDescent="0.55000000000000004">
      <c r="A33" s="139"/>
      <c r="B33" s="140"/>
      <c r="C33" s="43" t="s">
        <v>102</v>
      </c>
      <c r="D33" s="33" t="s">
        <v>59</v>
      </c>
      <c r="E33" s="33" t="s">
        <v>59</v>
      </c>
      <c r="F33" s="33" t="s">
        <v>59</v>
      </c>
      <c r="G33" s="157"/>
      <c r="H33" s="158"/>
      <c r="I33" s="159"/>
      <c r="J33" s="32"/>
    </row>
    <row r="34" spans="1:10" ht="18" customHeight="1" x14ac:dyDescent="0.55000000000000004">
      <c r="A34" s="139"/>
      <c r="B34" s="140"/>
      <c r="C34" s="43" t="s">
        <v>103</v>
      </c>
      <c r="D34" s="33" t="s">
        <v>59</v>
      </c>
      <c r="E34" s="33" t="s">
        <v>59</v>
      </c>
      <c r="F34" s="33" t="s">
        <v>59</v>
      </c>
      <c r="G34" s="157"/>
      <c r="H34" s="158"/>
      <c r="I34" s="159"/>
      <c r="J34" s="32"/>
    </row>
    <row r="35" spans="1:10" ht="18" customHeight="1" x14ac:dyDescent="0.55000000000000004">
      <c r="A35" s="139"/>
      <c r="B35" s="140"/>
      <c r="C35" s="43" t="s">
        <v>104</v>
      </c>
      <c r="D35" s="33" t="s">
        <v>59</v>
      </c>
      <c r="E35" s="33" t="s">
        <v>59</v>
      </c>
      <c r="F35" s="33" t="s">
        <v>59</v>
      </c>
      <c r="G35" s="160"/>
      <c r="H35" s="161"/>
      <c r="I35" s="162"/>
      <c r="J35" s="32"/>
    </row>
    <row r="36" spans="1:10" ht="18" customHeight="1" x14ac:dyDescent="0.55000000000000004">
      <c r="A36" s="145"/>
      <c r="B36" s="145"/>
      <c r="C36" s="45" t="s">
        <v>58</v>
      </c>
      <c r="D36" s="33" t="s">
        <v>59</v>
      </c>
      <c r="E36" s="33" t="s">
        <v>59</v>
      </c>
      <c r="F36" s="33" t="s">
        <v>59</v>
      </c>
      <c r="G36" s="145"/>
      <c r="H36" s="145"/>
      <c r="I36" s="145"/>
      <c r="J36" s="32"/>
    </row>
    <row r="37" spans="1:10" ht="18" customHeight="1" x14ac:dyDescent="0.55000000000000004"/>
    <row r="38" spans="1:10" x14ac:dyDescent="0.55000000000000004">
      <c r="A38" s="31"/>
    </row>
  </sheetData>
  <mergeCells count="38">
    <mergeCell ref="A35:B35"/>
    <mergeCell ref="A36:B36"/>
    <mergeCell ref="A27:B27"/>
    <mergeCell ref="G36:I36"/>
    <mergeCell ref="A19:B19"/>
    <mergeCell ref="A20:B20"/>
    <mergeCell ref="A28:B28"/>
    <mergeCell ref="A23:B23"/>
    <mergeCell ref="A29:B29"/>
    <mergeCell ref="A30:B30"/>
    <mergeCell ref="G23:I35"/>
    <mergeCell ref="A31:B31"/>
    <mergeCell ref="A32:B32"/>
    <mergeCell ref="A33:B33"/>
    <mergeCell ref="A34:B34"/>
    <mergeCell ref="A21:B21"/>
    <mergeCell ref="A24:B24"/>
    <mergeCell ref="A25:B25"/>
    <mergeCell ref="A26:B26"/>
    <mergeCell ref="A1:H1"/>
    <mergeCell ref="B2:C2"/>
    <mergeCell ref="A7:B7"/>
    <mergeCell ref="D7:J7"/>
    <mergeCell ref="A8:A12"/>
    <mergeCell ref="D8:J8"/>
    <mergeCell ref="D9:J9"/>
    <mergeCell ref="D10:J10"/>
    <mergeCell ref="D11:J11"/>
    <mergeCell ref="D12:J12"/>
    <mergeCell ref="A15:B16"/>
    <mergeCell ref="C15:C16"/>
    <mergeCell ref="A17:B17"/>
    <mergeCell ref="A18:B18"/>
    <mergeCell ref="G18:I18"/>
    <mergeCell ref="F15:F16"/>
    <mergeCell ref="G15:I15"/>
    <mergeCell ref="D15:D16"/>
    <mergeCell ref="E15:E16"/>
  </mergeCells>
  <phoneticPr fontId="3"/>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zoomScaleNormal="75" zoomScaleSheetLayoutView="100" workbookViewId="0">
      <pane xSplit="2" ySplit="8" topLeftCell="C9" activePane="bottomRight" state="frozen"/>
      <selection sqref="A1:K1"/>
      <selection pane="topRight" sqref="A1:K1"/>
      <selection pane="bottomLeft" sqref="A1:K1"/>
      <selection pane="bottomRight" activeCell="D17" sqref="D17"/>
    </sheetView>
  </sheetViews>
  <sheetFormatPr defaultColWidth="14.6640625" defaultRowHeight="18" x14ac:dyDescent="0.55000000000000004"/>
  <cols>
    <col min="1" max="1" width="13.83203125" style="30" bestFit="1" customWidth="1"/>
    <col min="2" max="2" width="8.25" style="30" bestFit="1" customWidth="1"/>
    <col min="3" max="3" width="30.9140625" style="30" customWidth="1"/>
    <col min="4" max="6" width="12.5" style="30" customWidth="1"/>
    <col min="7" max="7" width="18.9140625" style="30" customWidth="1"/>
    <col min="8" max="8" width="28.08203125" style="30" customWidth="1"/>
    <col min="9" max="9" width="18.9140625" style="30" customWidth="1"/>
    <col min="10" max="11" width="1.75" style="30" customWidth="1"/>
    <col min="12" max="12" width="7.9140625" style="30" customWidth="1"/>
    <col min="13" max="13" width="8.6640625" style="30" customWidth="1"/>
    <col min="14" max="16384" width="14.6640625" style="30"/>
  </cols>
  <sheetData>
    <row r="1" spans="1:13" ht="18" customHeight="1" x14ac:dyDescent="0.55000000000000004">
      <c r="A1" s="147" t="s">
        <v>84</v>
      </c>
      <c r="B1" s="147"/>
      <c r="C1" s="147"/>
      <c r="D1" s="147"/>
      <c r="E1" s="147"/>
      <c r="F1" s="147"/>
      <c r="G1" s="147"/>
      <c r="H1" s="147"/>
      <c r="I1" s="42" t="s">
        <v>82</v>
      </c>
      <c r="J1" s="41"/>
      <c r="K1" s="41"/>
      <c r="L1" s="41"/>
      <c r="M1" s="41"/>
    </row>
    <row r="2" spans="1:13" ht="18" customHeight="1" x14ac:dyDescent="0.55000000000000004">
      <c r="A2" s="40" t="s">
        <v>81</v>
      </c>
      <c r="B2" s="145"/>
      <c r="C2" s="145"/>
      <c r="E2" s="39" t="s">
        <v>80</v>
      </c>
      <c r="F2" s="39"/>
      <c r="G2" s="39"/>
      <c r="H2" s="39"/>
      <c r="I2" s="39"/>
      <c r="J2" s="39"/>
      <c r="K2" s="39"/>
      <c r="L2" s="39"/>
      <c r="M2" s="39"/>
    </row>
    <row r="3" spans="1:13" ht="18" customHeight="1" x14ac:dyDescent="0.55000000000000004">
      <c r="A3" s="39"/>
      <c r="B3" s="39"/>
      <c r="C3" s="39"/>
      <c r="D3" s="39"/>
      <c r="E3" s="39" t="s">
        <v>79</v>
      </c>
      <c r="F3" s="39"/>
      <c r="G3" s="39"/>
      <c r="H3" s="39"/>
      <c r="I3" s="39"/>
      <c r="J3" s="39"/>
      <c r="K3" s="39"/>
      <c r="L3" s="39"/>
      <c r="M3" s="39"/>
    </row>
    <row r="4" spans="1:13" ht="18" customHeight="1" x14ac:dyDescent="0.55000000000000004">
      <c r="A4" s="39"/>
      <c r="B4" s="39"/>
      <c r="C4" s="39"/>
      <c r="D4" s="39"/>
      <c r="E4" s="39" t="s">
        <v>78</v>
      </c>
      <c r="F4" s="39"/>
      <c r="G4" s="39"/>
      <c r="H4" s="39"/>
      <c r="I4" s="39"/>
      <c r="J4" s="39"/>
      <c r="K4" s="39"/>
      <c r="L4" s="39"/>
      <c r="M4" s="39"/>
    </row>
    <row r="5" spans="1:13" ht="18" customHeight="1" x14ac:dyDescent="0.55000000000000004">
      <c r="B5" s="39"/>
      <c r="C5" s="39"/>
      <c r="D5" s="39"/>
      <c r="E5" s="39" t="s">
        <v>77</v>
      </c>
      <c r="F5" s="39"/>
      <c r="G5" s="39"/>
      <c r="H5" s="39"/>
      <c r="I5" s="39"/>
      <c r="J5" s="39"/>
      <c r="K5" s="39"/>
      <c r="L5" s="39"/>
      <c r="M5" s="39"/>
    </row>
    <row r="6" spans="1:13" ht="18" customHeight="1" x14ac:dyDescent="0.55000000000000004">
      <c r="A6" s="39"/>
      <c r="B6" s="39"/>
      <c r="C6" s="39"/>
      <c r="D6" s="39"/>
      <c r="E6" s="39"/>
      <c r="F6" s="39"/>
      <c r="G6" s="39"/>
      <c r="H6" s="39"/>
      <c r="I6" s="39"/>
      <c r="J6" s="39"/>
      <c r="K6" s="39"/>
      <c r="L6" s="39"/>
      <c r="M6" s="39"/>
    </row>
    <row r="7" spans="1:13" ht="18" customHeight="1" x14ac:dyDescent="0.55000000000000004">
      <c r="A7" s="145" t="s">
        <v>76</v>
      </c>
      <c r="B7" s="145"/>
      <c r="C7" s="46" t="s">
        <v>108</v>
      </c>
      <c r="D7" s="163" t="s">
        <v>75</v>
      </c>
      <c r="E7" s="164"/>
      <c r="F7" s="164"/>
      <c r="G7" s="164"/>
      <c r="H7" s="164"/>
      <c r="I7" s="164"/>
      <c r="J7" s="165"/>
    </row>
    <row r="8" spans="1:13" ht="18" customHeight="1" x14ac:dyDescent="0.55000000000000004">
      <c r="A8" s="145" t="s">
        <v>74</v>
      </c>
      <c r="B8" s="33" t="s">
        <v>73</v>
      </c>
      <c r="C8" s="46" t="s">
        <v>106</v>
      </c>
      <c r="D8" s="141" t="s">
        <v>109</v>
      </c>
      <c r="E8" s="142"/>
      <c r="F8" s="142"/>
      <c r="G8" s="142"/>
      <c r="H8" s="142"/>
      <c r="I8" s="142"/>
      <c r="J8" s="143"/>
    </row>
    <row r="9" spans="1:13" ht="18" customHeight="1" x14ac:dyDescent="0.55000000000000004">
      <c r="A9" s="145"/>
      <c r="B9" s="33" t="s">
        <v>72</v>
      </c>
      <c r="C9" s="46" t="s">
        <v>106</v>
      </c>
      <c r="D9" s="141" t="s">
        <v>107</v>
      </c>
      <c r="E9" s="142"/>
      <c r="F9" s="142"/>
      <c r="G9" s="142"/>
      <c r="H9" s="142"/>
      <c r="I9" s="142"/>
      <c r="J9" s="143"/>
    </row>
    <row r="10" spans="1:13" ht="18" customHeight="1" x14ac:dyDescent="0.55000000000000004">
      <c r="A10" s="145"/>
      <c r="B10" s="33" t="s">
        <v>71</v>
      </c>
      <c r="C10" s="46" t="s">
        <v>106</v>
      </c>
      <c r="D10" s="141" t="s">
        <v>110</v>
      </c>
      <c r="E10" s="142"/>
      <c r="F10" s="142"/>
      <c r="G10" s="142"/>
      <c r="H10" s="142"/>
      <c r="I10" s="142"/>
      <c r="J10" s="143"/>
    </row>
    <row r="11" spans="1:13" ht="18" customHeight="1" x14ac:dyDescent="0.55000000000000004">
      <c r="A11" s="145"/>
      <c r="B11" s="33" t="s">
        <v>70</v>
      </c>
      <c r="C11" s="33" t="s">
        <v>59</v>
      </c>
      <c r="D11" s="148"/>
      <c r="E11" s="148"/>
      <c r="F11" s="148"/>
      <c r="G11" s="148"/>
      <c r="H11" s="148"/>
      <c r="I11" s="148"/>
      <c r="J11" s="148"/>
    </row>
    <row r="12" spans="1:13" ht="18" customHeight="1" x14ac:dyDescent="0.55000000000000004">
      <c r="A12" s="145"/>
      <c r="B12" s="33" t="s">
        <v>70</v>
      </c>
      <c r="C12" s="33" t="s">
        <v>59</v>
      </c>
      <c r="D12" s="148"/>
      <c r="E12" s="148"/>
      <c r="F12" s="148"/>
      <c r="G12" s="148"/>
      <c r="H12" s="148"/>
      <c r="I12" s="148"/>
      <c r="J12" s="148"/>
    </row>
    <row r="13" spans="1:13" ht="18" customHeight="1" x14ac:dyDescent="0.55000000000000004">
      <c r="A13" s="38"/>
      <c r="B13" s="38"/>
    </row>
    <row r="14" spans="1:13" ht="18" customHeight="1" x14ac:dyDescent="0.55000000000000004"/>
    <row r="15" spans="1:13" ht="18" customHeight="1" x14ac:dyDescent="0.55000000000000004">
      <c r="A15" s="149" t="s">
        <v>69</v>
      </c>
      <c r="B15" s="150"/>
      <c r="C15" s="153" t="s">
        <v>68</v>
      </c>
      <c r="D15" s="146" t="s">
        <v>67</v>
      </c>
      <c r="E15" s="146" t="s">
        <v>66</v>
      </c>
      <c r="F15" s="144" t="s">
        <v>65</v>
      </c>
      <c r="G15" s="145" t="s">
        <v>64</v>
      </c>
      <c r="H15" s="145"/>
      <c r="I15" s="145"/>
      <c r="J15" s="32"/>
    </row>
    <row r="16" spans="1:13" ht="18" customHeight="1" x14ac:dyDescent="0.55000000000000004">
      <c r="A16" s="151"/>
      <c r="B16" s="152"/>
      <c r="C16" s="145"/>
      <c r="D16" s="146"/>
      <c r="E16" s="146"/>
      <c r="F16" s="144"/>
      <c r="G16" s="37" t="s">
        <v>63</v>
      </c>
      <c r="H16" s="37" t="s">
        <v>62</v>
      </c>
      <c r="I16" s="37" t="s">
        <v>61</v>
      </c>
      <c r="J16" s="32"/>
    </row>
    <row r="17" spans="1:13" ht="18" customHeight="1" x14ac:dyDescent="0.55000000000000004">
      <c r="A17" s="139" t="s">
        <v>105</v>
      </c>
      <c r="B17" s="140"/>
      <c r="C17" s="43" t="s">
        <v>85</v>
      </c>
      <c r="D17" s="33" t="s">
        <v>115</v>
      </c>
      <c r="E17" s="33" t="s">
        <v>116</v>
      </c>
      <c r="F17" s="33" t="s">
        <v>114</v>
      </c>
      <c r="G17" s="47" t="s">
        <v>126</v>
      </c>
      <c r="H17" s="43" t="s">
        <v>127</v>
      </c>
      <c r="I17" s="34"/>
      <c r="J17" s="32"/>
    </row>
    <row r="18" spans="1:13" ht="18" customHeight="1" x14ac:dyDescent="0.55000000000000004">
      <c r="A18" s="139" t="s">
        <v>105</v>
      </c>
      <c r="B18" s="140"/>
      <c r="C18" s="43" t="s">
        <v>86</v>
      </c>
      <c r="D18" s="33" t="s">
        <v>117</v>
      </c>
      <c r="E18" s="33" t="s">
        <v>118</v>
      </c>
      <c r="F18" s="33" t="s">
        <v>113</v>
      </c>
      <c r="G18" s="141" t="s">
        <v>91</v>
      </c>
      <c r="H18" s="142"/>
      <c r="I18" s="143"/>
      <c r="J18" s="32"/>
      <c r="M18" s="30" t="s">
        <v>125</v>
      </c>
    </row>
    <row r="19" spans="1:13" ht="18" customHeight="1" x14ac:dyDescent="0.55000000000000004">
      <c r="A19" s="139"/>
      <c r="B19" s="140"/>
      <c r="C19" s="43" t="s">
        <v>87</v>
      </c>
      <c r="D19" s="33" t="s">
        <v>59</v>
      </c>
      <c r="E19" s="33" t="s">
        <v>59</v>
      </c>
      <c r="F19" s="33" t="s">
        <v>59</v>
      </c>
      <c r="G19" s="34"/>
      <c r="H19" s="34"/>
      <c r="I19" s="34"/>
      <c r="J19" s="32"/>
      <c r="M19" s="30">
        <v>94.4</v>
      </c>
    </row>
    <row r="20" spans="1:13" ht="18" customHeight="1" x14ac:dyDescent="0.55000000000000004">
      <c r="A20" s="139"/>
      <c r="B20" s="140"/>
      <c r="C20" s="43" t="s">
        <v>88</v>
      </c>
      <c r="D20" s="33" t="s">
        <v>59</v>
      </c>
      <c r="E20" s="33" t="s">
        <v>59</v>
      </c>
      <c r="F20" s="33" t="s">
        <v>59</v>
      </c>
      <c r="G20" s="34"/>
      <c r="H20" s="34"/>
      <c r="I20" s="34"/>
      <c r="J20" s="32"/>
    </row>
    <row r="21" spans="1:13" ht="18" customHeight="1" x14ac:dyDescent="0.55000000000000004">
      <c r="A21" s="139"/>
      <c r="B21" s="140"/>
      <c r="C21" s="43" t="s">
        <v>89</v>
      </c>
      <c r="D21" s="33" t="s">
        <v>59</v>
      </c>
      <c r="E21" s="33" t="s">
        <v>59</v>
      </c>
      <c r="F21" s="33" t="s">
        <v>59</v>
      </c>
      <c r="G21" s="34"/>
      <c r="H21" s="34"/>
      <c r="I21" s="34"/>
      <c r="J21" s="32"/>
    </row>
    <row r="22" spans="1:13" ht="18" customHeight="1" x14ac:dyDescent="0.55000000000000004">
      <c r="A22" s="36"/>
      <c r="B22" s="35"/>
      <c r="C22" s="43" t="s">
        <v>90</v>
      </c>
      <c r="D22" s="33" t="s">
        <v>59</v>
      </c>
      <c r="E22" s="33" t="s">
        <v>59</v>
      </c>
      <c r="F22" s="33" t="s">
        <v>59</v>
      </c>
      <c r="G22" s="34"/>
      <c r="H22" s="34"/>
      <c r="I22" s="34"/>
      <c r="J22" s="32"/>
    </row>
    <row r="23" spans="1:13" ht="18" customHeight="1" x14ac:dyDescent="0.55000000000000004">
      <c r="A23" s="139"/>
      <c r="B23" s="140"/>
      <c r="C23" s="43" t="s">
        <v>92</v>
      </c>
      <c r="D23" s="33" t="s">
        <v>59</v>
      </c>
      <c r="E23" s="33" t="s">
        <v>59</v>
      </c>
      <c r="F23" s="33" t="s">
        <v>59</v>
      </c>
      <c r="G23" s="154" t="s">
        <v>60</v>
      </c>
      <c r="H23" s="155"/>
      <c r="I23" s="156"/>
      <c r="J23" s="32"/>
    </row>
    <row r="24" spans="1:13" ht="18" customHeight="1" x14ac:dyDescent="0.55000000000000004">
      <c r="A24" s="139"/>
      <c r="B24" s="140"/>
      <c r="C24" s="43" t="s">
        <v>93</v>
      </c>
      <c r="D24" s="33" t="s">
        <v>59</v>
      </c>
      <c r="E24" s="33" t="s">
        <v>59</v>
      </c>
      <c r="F24" s="33" t="s">
        <v>59</v>
      </c>
      <c r="G24" s="157"/>
      <c r="H24" s="158"/>
      <c r="I24" s="159"/>
      <c r="J24" s="32"/>
    </row>
    <row r="25" spans="1:13" ht="18" customHeight="1" x14ac:dyDescent="0.55000000000000004">
      <c r="A25" s="139"/>
      <c r="B25" s="140"/>
      <c r="C25" s="43" t="s">
        <v>94</v>
      </c>
      <c r="D25" s="33" t="s">
        <v>59</v>
      </c>
      <c r="E25" s="33" t="s">
        <v>59</v>
      </c>
      <c r="F25" s="33" t="s">
        <v>59</v>
      </c>
      <c r="G25" s="157"/>
      <c r="H25" s="158"/>
      <c r="I25" s="159"/>
      <c r="J25" s="32"/>
    </row>
    <row r="26" spans="1:13" ht="18" customHeight="1" x14ac:dyDescent="0.55000000000000004">
      <c r="A26" s="139"/>
      <c r="B26" s="140"/>
      <c r="C26" s="43" t="s">
        <v>95</v>
      </c>
      <c r="D26" s="33" t="s">
        <v>59</v>
      </c>
      <c r="E26" s="33" t="s">
        <v>59</v>
      </c>
      <c r="F26" s="33" t="s">
        <v>59</v>
      </c>
      <c r="G26" s="157"/>
      <c r="H26" s="158"/>
      <c r="I26" s="159"/>
      <c r="J26" s="32"/>
    </row>
    <row r="27" spans="1:13" ht="18" customHeight="1" x14ac:dyDescent="0.55000000000000004">
      <c r="A27" s="139"/>
      <c r="B27" s="140"/>
      <c r="C27" s="43" t="s">
        <v>96</v>
      </c>
      <c r="D27" s="33" t="s">
        <v>59</v>
      </c>
      <c r="E27" s="33" t="s">
        <v>59</v>
      </c>
      <c r="F27" s="33" t="s">
        <v>59</v>
      </c>
      <c r="G27" s="157"/>
      <c r="H27" s="158"/>
      <c r="I27" s="159"/>
      <c r="J27" s="32"/>
    </row>
    <row r="28" spans="1:13" ht="18" customHeight="1" x14ac:dyDescent="0.55000000000000004">
      <c r="A28" s="139"/>
      <c r="B28" s="140"/>
      <c r="C28" s="43" t="s">
        <v>97</v>
      </c>
      <c r="D28" s="33" t="s">
        <v>59</v>
      </c>
      <c r="E28" s="33" t="s">
        <v>59</v>
      </c>
      <c r="F28" s="33" t="s">
        <v>59</v>
      </c>
      <c r="G28" s="157"/>
      <c r="H28" s="158"/>
      <c r="I28" s="159"/>
      <c r="J28" s="32"/>
    </row>
    <row r="29" spans="1:13" ht="18" customHeight="1" x14ac:dyDescent="0.55000000000000004">
      <c r="A29" s="139" t="s">
        <v>105</v>
      </c>
      <c r="B29" s="140"/>
      <c r="C29" s="44" t="s">
        <v>98</v>
      </c>
      <c r="D29" s="33" t="s">
        <v>119</v>
      </c>
      <c r="E29" s="33" t="s">
        <v>120</v>
      </c>
      <c r="F29" s="33" t="s">
        <v>112</v>
      </c>
      <c r="G29" s="157"/>
      <c r="H29" s="158"/>
      <c r="I29" s="159"/>
      <c r="J29" s="32"/>
    </row>
    <row r="30" spans="1:13" ht="18" customHeight="1" x14ac:dyDescent="0.55000000000000004">
      <c r="A30" s="139"/>
      <c r="B30" s="140"/>
      <c r="C30" s="43" t="s">
        <v>99</v>
      </c>
      <c r="D30" s="33" t="s">
        <v>59</v>
      </c>
      <c r="E30" s="33" t="s">
        <v>59</v>
      </c>
      <c r="F30" s="33" t="s">
        <v>59</v>
      </c>
      <c r="G30" s="157"/>
      <c r="H30" s="158"/>
      <c r="I30" s="159"/>
      <c r="J30" s="32"/>
    </row>
    <row r="31" spans="1:13" ht="18" customHeight="1" x14ac:dyDescent="0.55000000000000004">
      <c r="A31" s="139"/>
      <c r="B31" s="140"/>
      <c r="C31" s="43" t="s">
        <v>100</v>
      </c>
      <c r="D31" s="33" t="s">
        <v>59</v>
      </c>
      <c r="E31" s="33" t="s">
        <v>59</v>
      </c>
      <c r="F31" s="33" t="s">
        <v>59</v>
      </c>
      <c r="G31" s="157"/>
      <c r="H31" s="158"/>
      <c r="I31" s="159"/>
      <c r="J31" s="32"/>
    </row>
    <row r="32" spans="1:13" ht="18" customHeight="1" x14ac:dyDescent="0.55000000000000004">
      <c r="A32" s="139"/>
      <c r="B32" s="140"/>
      <c r="C32" s="43" t="s">
        <v>101</v>
      </c>
      <c r="D32" s="33" t="s">
        <v>59</v>
      </c>
      <c r="E32" s="33" t="s">
        <v>59</v>
      </c>
      <c r="F32" s="33" t="s">
        <v>59</v>
      </c>
      <c r="G32" s="157"/>
      <c r="H32" s="158"/>
      <c r="I32" s="159"/>
      <c r="J32" s="32"/>
    </row>
    <row r="33" spans="1:10" ht="18" customHeight="1" x14ac:dyDescent="0.55000000000000004">
      <c r="A33" s="139"/>
      <c r="B33" s="140"/>
      <c r="C33" s="43" t="s">
        <v>102</v>
      </c>
      <c r="D33" s="33" t="s">
        <v>59</v>
      </c>
      <c r="E33" s="33" t="s">
        <v>59</v>
      </c>
      <c r="F33" s="33" t="s">
        <v>59</v>
      </c>
      <c r="G33" s="157"/>
      <c r="H33" s="158"/>
      <c r="I33" s="159"/>
      <c r="J33" s="32"/>
    </row>
    <row r="34" spans="1:10" ht="18" customHeight="1" x14ac:dyDescent="0.55000000000000004">
      <c r="A34" s="139"/>
      <c r="B34" s="140"/>
      <c r="C34" s="43" t="s">
        <v>103</v>
      </c>
      <c r="D34" s="33" t="s">
        <v>59</v>
      </c>
      <c r="E34" s="33" t="s">
        <v>59</v>
      </c>
      <c r="F34" s="33" t="s">
        <v>59</v>
      </c>
      <c r="G34" s="157"/>
      <c r="H34" s="158"/>
      <c r="I34" s="159"/>
      <c r="J34" s="32"/>
    </row>
    <row r="35" spans="1:10" ht="18" customHeight="1" x14ac:dyDescent="0.55000000000000004">
      <c r="A35" s="139" t="s">
        <v>105</v>
      </c>
      <c r="B35" s="140"/>
      <c r="C35" s="43" t="s">
        <v>111</v>
      </c>
      <c r="D35" s="33" t="s">
        <v>121</v>
      </c>
      <c r="E35" s="33" t="s">
        <v>59</v>
      </c>
      <c r="F35" s="33" t="s">
        <v>114</v>
      </c>
      <c r="G35" s="160"/>
      <c r="H35" s="161"/>
      <c r="I35" s="162"/>
      <c r="J35" s="32"/>
    </row>
    <row r="36" spans="1:10" ht="18" customHeight="1" x14ac:dyDescent="0.55000000000000004">
      <c r="A36" s="139"/>
      <c r="B36" s="140"/>
      <c r="C36" s="45" t="s">
        <v>58</v>
      </c>
      <c r="D36" s="33" t="s">
        <v>122</v>
      </c>
      <c r="E36" s="33" t="s">
        <v>123</v>
      </c>
      <c r="F36" s="33" t="s">
        <v>124</v>
      </c>
      <c r="G36" s="145"/>
      <c r="H36" s="145"/>
      <c r="I36" s="145"/>
      <c r="J36" s="32"/>
    </row>
    <row r="37" spans="1:10" ht="18" customHeight="1" x14ac:dyDescent="0.55000000000000004"/>
    <row r="38" spans="1:10" x14ac:dyDescent="0.55000000000000004">
      <c r="A38" s="31"/>
    </row>
  </sheetData>
  <mergeCells count="38">
    <mergeCell ref="A33:B33"/>
    <mergeCell ref="A24:B24"/>
    <mergeCell ref="A34:B34"/>
    <mergeCell ref="A35:B35"/>
    <mergeCell ref="A36:B36"/>
    <mergeCell ref="A25:B25"/>
    <mergeCell ref="A26:B26"/>
    <mergeCell ref="A27:B27"/>
    <mergeCell ref="A28:B28"/>
    <mergeCell ref="A29:B29"/>
    <mergeCell ref="A30:B30"/>
    <mergeCell ref="A31:B31"/>
    <mergeCell ref="A19:B19"/>
    <mergeCell ref="A20:B20"/>
    <mergeCell ref="A21:B21"/>
    <mergeCell ref="A23:B23"/>
    <mergeCell ref="A32:B32"/>
    <mergeCell ref="A1:H1"/>
    <mergeCell ref="B2:C2"/>
    <mergeCell ref="A7:B7"/>
    <mergeCell ref="A8:A12"/>
    <mergeCell ref="D11:J11"/>
    <mergeCell ref="A17:B17"/>
    <mergeCell ref="G18:I18"/>
    <mergeCell ref="G23:I35"/>
    <mergeCell ref="G36:I36"/>
    <mergeCell ref="D7:J7"/>
    <mergeCell ref="D8:J8"/>
    <mergeCell ref="D9:J9"/>
    <mergeCell ref="D10:J10"/>
    <mergeCell ref="D12:J12"/>
    <mergeCell ref="A15:B16"/>
    <mergeCell ref="C15:C16"/>
    <mergeCell ref="D15:D16"/>
    <mergeCell ref="E15:E16"/>
    <mergeCell ref="F15:F16"/>
    <mergeCell ref="G15:I15"/>
    <mergeCell ref="A18:B18"/>
  </mergeCells>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9" sqref="A9"/>
    </sheetView>
  </sheetViews>
  <sheetFormatPr defaultRowHeight="18" x14ac:dyDescent="0.55000000000000004"/>
  <sheetData>
    <row r="2" spans="1:1" x14ac:dyDescent="0.55000000000000004">
      <c r="A2" t="s">
        <v>139</v>
      </c>
    </row>
    <row r="3" spans="1:1" x14ac:dyDescent="0.55000000000000004">
      <c r="A3" t="s">
        <v>140</v>
      </c>
    </row>
    <row r="4" spans="1:1" x14ac:dyDescent="0.55000000000000004">
      <c r="A4" t="s">
        <v>141</v>
      </c>
    </row>
    <row r="5" spans="1:1" x14ac:dyDescent="0.55000000000000004">
      <c r="A5" t="s">
        <v>142</v>
      </c>
    </row>
    <row r="6" spans="1:1" x14ac:dyDescent="0.55000000000000004">
      <c r="A6" t="s">
        <v>143</v>
      </c>
    </row>
    <row r="7" spans="1:1" x14ac:dyDescent="0.55000000000000004">
      <c r="A7" t="s">
        <v>144</v>
      </c>
    </row>
    <row r="8" spans="1:1" x14ac:dyDescent="0.55000000000000004">
      <c r="A8" t="s">
        <v>145</v>
      </c>
    </row>
    <row r="9" spans="1:1" x14ac:dyDescent="0.55000000000000004">
      <c r="A9" t="s">
        <v>146</v>
      </c>
    </row>
    <row r="10" spans="1:1" x14ac:dyDescent="0.55000000000000004">
      <c r="A10" t="s">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チェックシート</vt:lpstr>
      <vt:lpstr>チェックシート (記載例)</vt:lpstr>
      <vt:lpstr>〇確認シート</vt:lpstr>
      <vt:lpstr>〇確認シート (記載例)</vt:lpstr>
      <vt:lpstr>Sheet4</vt:lpstr>
      <vt:lpstr>〇確認シート!Print_Area</vt:lpstr>
      <vt:lpstr>'〇確認シート (記載例)'!Print_Area</vt:lpstr>
      <vt:lpstr>チェックシート!Print_Area</vt:lpstr>
      <vt:lpstr>'チェックシート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2023-04-12T13:02:27Z</dcterms:modified>
</cp:coreProperties>
</file>