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70"/>
  </bookViews>
  <sheets>
    <sheet name="チェックシート" sheetId="1" r:id="rId1"/>
    <sheet name="チェックシート (記載例)" sheetId="5" r:id="rId2"/>
    <sheet name="〇確認シート" sheetId="3" r:id="rId3"/>
    <sheet name="〇確認シート (記載例)" sheetId="2" r:id="rId4"/>
    <sheet name="Sheet4" sheetId="4" r:id="rId5"/>
  </sheets>
  <definedNames>
    <definedName name="_xlnm.Print_Area" localSheetId="2">〇確認シート!$A$1:$K$37</definedName>
    <definedName name="_xlnm.Print_Area" localSheetId="3">'〇確認シート (記載例)'!$A$1:$K$37</definedName>
    <definedName name="_xlnm.Print_Area" localSheetId="0">チェックシート!$A$1:$X$106</definedName>
    <definedName name="_xlnm.Print_Area" localSheetId="1">'チェックシート (記載例)'!$A$1:$X$106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9" i="1" l="1"/>
  <c r="E99" i="1" s="1"/>
  <c r="G92" i="1"/>
  <c r="AB91" i="1"/>
  <c r="Z93" i="1"/>
  <c r="G93" i="1"/>
  <c r="E93" i="1" s="1"/>
  <c r="N17" i="5"/>
  <c r="N17" i="1"/>
  <c r="G106" i="1" l="1"/>
  <c r="G105" i="1"/>
  <c r="G103" i="1"/>
  <c r="E103" i="1" s="1"/>
  <c r="G106" i="5"/>
  <c r="G105" i="5"/>
  <c r="G103" i="5"/>
  <c r="Z101" i="5"/>
  <c r="Z101" i="1"/>
  <c r="Z93" i="5"/>
  <c r="E105" i="1" l="1"/>
  <c r="E105" i="5"/>
  <c r="M68" i="5" l="1"/>
  <c r="N68" i="5" s="1"/>
  <c r="M67" i="5"/>
  <c r="I66" i="5"/>
  <c r="I66" i="1"/>
  <c r="N67" i="5" l="1"/>
  <c r="W79" i="5"/>
  <c r="M69" i="5"/>
  <c r="Z21" i="1"/>
  <c r="Z22" i="1"/>
  <c r="Z22" i="5"/>
  <c r="Z21" i="5"/>
  <c r="E103" i="5"/>
  <c r="G102" i="5"/>
  <c r="G101" i="5"/>
  <c r="Z99" i="5"/>
  <c r="G99" i="5" s="1"/>
  <c r="AB93" i="5"/>
  <c r="G93" i="5"/>
  <c r="G92" i="5"/>
  <c r="AB91" i="5"/>
  <c r="Z91" i="5"/>
  <c r="G91" i="5" s="1"/>
  <c r="W78" i="5"/>
  <c r="W77" i="5"/>
  <c r="W75" i="5"/>
  <c r="W74" i="5"/>
  <c r="W73" i="5"/>
  <c r="Z72" i="5"/>
  <c r="W72" i="5" s="1"/>
  <c r="M48" i="5"/>
  <c r="M49" i="5" s="1"/>
  <c r="M47" i="5"/>
  <c r="N47" i="5" s="1"/>
  <c r="M42" i="5"/>
  <c r="N42" i="5" s="1"/>
  <c r="M41" i="5"/>
  <c r="N41" i="5" s="1"/>
  <c r="R36" i="5"/>
  <c r="S36" i="5" s="1"/>
  <c r="R35" i="5"/>
  <c r="S35" i="5" s="1"/>
  <c r="R34" i="5"/>
  <c r="D36" i="5" s="1"/>
  <c r="R33" i="5"/>
  <c r="S33" i="5" s="1"/>
  <c r="R32" i="5"/>
  <c r="S32" i="5" s="1"/>
  <c r="R31" i="5"/>
  <c r="S31" i="5" s="1"/>
  <c r="R30" i="5"/>
  <c r="S30" i="5" s="1"/>
  <c r="R29" i="5"/>
  <c r="S29" i="5" s="1"/>
  <c r="R28" i="5"/>
  <c r="S28" i="5" s="1"/>
  <c r="R27" i="5"/>
  <c r="S27" i="5" s="1"/>
  <c r="M17" i="5"/>
  <c r="M12" i="5"/>
  <c r="M13" i="5" s="1"/>
  <c r="M11" i="5"/>
  <c r="N11" i="5" s="1"/>
  <c r="G102" i="1"/>
  <c r="G101" i="1"/>
  <c r="M67" i="1"/>
  <c r="W79" i="1" s="1"/>
  <c r="M68" i="1"/>
  <c r="M69" i="1" s="1"/>
  <c r="G95" i="5" l="1"/>
  <c r="E95" i="5" s="1"/>
  <c r="Z27" i="5"/>
  <c r="G97" i="5" s="1"/>
  <c r="E97" i="5" s="1"/>
  <c r="E99" i="5"/>
  <c r="G95" i="1"/>
  <c r="E101" i="5"/>
  <c r="E93" i="5"/>
  <c r="E91" i="5"/>
  <c r="N48" i="5"/>
  <c r="N12" i="5"/>
  <c r="S34" i="5"/>
  <c r="E101" i="1"/>
  <c r="N68" i="1"/>
  <c r="N67" i="1"/>
  <c r="M48" i="1"/>
  <c r="M49" i="1" s="1"/>
  <c r="M47" i="1"/>
  <c r="N47" i="1" s="1"/>
  <c r="N48" i="1" l="1"/>
  <c r="R36" i="1"/>
  <c r="S36" i="1" s="1"/>
  <c r="R35" i="1"/>
  <c r="Z99" i="1" l="1"/>
  <c r="Z91" i="1"/>
  <c r="G91" i="1" s="1"/>
  <c r="AB93" i="1"/>
  <c r="Z72" i="1"/>
  <c r="W72" i="1" s="1"/>
  <c r="W78" i="1"/>
  <c r="W77" i="1"/>
  <c r="W75" i="1"/>
  <c r="W74" i="1"/>
  <c r="W73" i="1"/>
  <c r="M42" i="1"/>
  <c r="N42" i="1" s="1"/>
  <c r="M41" i="1"/>
  <c r="N41" i="1" s="1"/>
  <c r="E91" i="1" l="1"/>
  <c r="E95" i="1"/>
  <c r="S35" i="1"/>
  <c r="Z27" i="1" s="1"/>
  <c r="R33" i="1"/>
  <c r="S33" i="1" s="1"/>
  <c r="R34" i="1"/>
  <c r="R31" i="1"/>
  <c r="S31" i="1" s="1"/>
  <c r="R32" i="1"/>
  <c r="S32" i="1" s="1"/>
  <c r="R28" i="1"/>
  <c r="S28" i="1" s="1"/>
  <c r="R30" i="1"/>
  <c r="S30" i="1" s="1"/>
  <c r="R29" i="1"/>
  <c r="S29" i="1" s="1"/>
  <c r="R27" i="1"/>
  <c r="S27" i="1" s="1"/>
  <c r="M12" i="1"/>
  <c r="M11" i="1"/>
  <c r="N11" i="1" s="1"/>
  <c r="M17" i="1"/>
  <c r="S34" i="1" l="1"/>
  <c r="D36" i="1"/>
  <c r="G97" i="1"/>
  <c r="E97" i="1" s="1"/>
  <c r="M13" i="1"/>
  <c r="N12" i="1"/>
</calcChain>
</file>

<file path=xl/sharedStrings.xml><?xml version="1.0" encoding="utf-8"?>
<sst xmlns="http://schemas.openxmlformats.org/spreadsheetml/2006/main" count="478" uniqueCount="203">
  <si>
    <t>＜整備する非常用自家発電設備等の耐震性の確保について＞</t>
    <rPh sb="1" eb="3">
      <t>セイビ</t>
    </rPh>
    <rPh sb="5" eb="8">
      <t>ヒジョウヨウ</t>
    </rPh>
    <rPh sb="8" eb="10">
      <t>ジカ</t>
    </rPh>
    <rPh sb="10" eb="12">
      <t>ハツデン</t>
    </rPh>
    <rPh sb="12" eb="14">
      <t>セツビ</t>
    </rPh>
    <rPh sb="14" eb="15">
      <t>トウ</t>
    </rPh>
    <rPh sb="16" eb="19">
      <t>タイシンセイ</t>
    </rPh>
    <rPh sb="20" eb="22">
      <t>カクホ</t>
    </rPh>
    <phoneticPr fontId="3"/>
  </si>
  <si>
    <t>法人名称</t>
    <rPh sb="0" eb="2">
      <t>ホウジン</t>
    </rPh>
    <rPh sb="2" eb="4">
      <t>メイショウ</t>
    </rPh>
    <phoneticPr fontId="2"/>
  </si>
  <si>
    <t>施設名称</t>
    <rPh sb="0" eb="2">
      <t>シセツ</t>
    </rPh>
    <rPh sb="2" eb="4">
      <t>メイショウ</t>
    </rPh>
    <phoneticPr fontId="2"/>
  </si>
  <si>
    <t>振興局担当者
（連絡先）</t>
    <rPh sb="0" eb="3">
      <t>シンコウキョク</t>
    </rPh>
    <rPh sb="3" eb="6">
      <t>タントウシャ</t>
    </rPh>
    <rPh sb="8" eb="11">
      <t>レンラクサキ</t>
    </rPh>
    <phoneticPr fontId="3"/>
  </si>
  <si>
    <t>＜整備する非常用自家発電設備等の設置場所について＞</t>
    <rPh sb="1" eb="3">
      <t>セイビ</t>
    </rPh>
    <rPh sb="5" eb="8">
      <t>ヒジョウヨウ</t>
    </rPh>
    <rPh sb="8" eb="10">
      <t>ジカ</t>
    </rPh>
    <rPh sb="10" eb="12">
      <t>ハツデン</t>
    </rPh>
    <rPh sb="12" eb="14">
      <t>セツビ</t>
    </rPh>
    <rPh sb="14" eb="15">
      <t>トウ</t>
    </rPh>
    <rPh sb="16" eb="18">
      <t>セッチ</t>
    </rPh>
    <rPh sb="18" eb="20">
      <t>バショ</t>
    </rPh>
    <phoneticPr fontId="3"/>
  </si>
  <si>
    <t>＜整備する非常用自家発電設備等の寒冷地での使用について＞</t>
    <rPh sb="1" eb="3">
      <t>セイビ</t>
    </rPh>
    <rPh sb="5" eb="8">
      <t>ヒジョウヨウ</t>
    </rPh>
    <rPh sb="8" eb="10">
      <t>ジカ</t>
    </rPh>
    <rPh sb="10" eb="12">
      <t>ハツデン</t>
    </rPh>
    <rPh sb="12" eb="14">
      <t>セツビ</t>
    </rPh>
    <rPh sb="14" eb="15">
      <t>トウ</t>
    </rPh>
    <rPh sb="16" eb="19">
      <t>カンレイチ</t>
    </rPh>
    <rPh sb="21" eb="23">
      <t>シヨウ</t>
    </rPh>
    <phoneticPr fontId="3"/>
  </si>
  <si>
    <t>導入予定設備の使用条件温度を記載ください</t>
    <rPh sb="0" eb="2">
      <t>ドウニュウ</t>
    </rPh>
    <rPh sb="2" eb="4">
      <t>ヨテイ</t>
    </rPh>
    <rPh sb="4" eb="6">
      <t>セツビ</t>
    </rPh>
    <rPh sb="7" eb="9">
      <t>シヨウ</t>
    </rPh>
    <rPh sb="9" eb="11">
      <t>ジョウケン</t>
    </rPh>
    <rPh sb="11" eb="13">
      <t>オンド</t>
    </rPh>
    <rPh sb="14" eb="16">
      <t>キサイ</t>
    </rPh>
    <phoneticPr fontId="3"/>
  </si>
  <si>
    <t>参考：気象庁ホームページ（https://www.data.jma.go.jp/obd/stats/etrn/）</t>
    <rPh sb="0" eb="2">
      <t>サンコウ</t>
    </rPh>
    <rPh sb="3" eb="6">
      <t>キショウチョウ</t>
    </rPh>
    <phoneticPr fontId="3"/>
  </si>
  <si>
    <t>＜非常用自家発電設備等を整備する施設の耐震性について＞</t>
    <rPh sb="1" eb="4">
      <t>ヒジョウヨウ</t>
    </rPh>
    <rPh sb="4" eb="6">
      <t>ジカ</t>
    </rPh>
    <rPh sb="6" eb="8">
      <t>ハツデン</t>
    </rPh>
    <rPh sb="8" eb="10">
      <t>セツビ</t>
    </rPh>
    <rPh sb="10" eb="11">
      <t>トウ</t>
    </rPh>
    <rPh sb="12" eb="14">
      <t>セイビ</t>
    </rPh>
    <rPh sb="16" eb="18">
      <t>シセツ</t>
    </rPh>
    <rPh sb="19" eb="21">
      <t>タイシン</t>
    </rPh>
    <rPh sb="21" eb="22">
      <t>セイ</t>
    </rPh>
    <phoneticPr fontId="3"/>
  </si>
  <si>
    <t>昭和56年以前に建築された建物（旧耐震基準）である</t>
    <rPh sb="0" eb="2">
      <t>ショウワ</t>
    </rPh>
    <rPh sb="4" eb="5">
      <t>ネン</t>
    </rPh>
    <rPh sb="5" eb="7">
      <t>イゼン</t>
    </rPh>
    <rPh sb="8" eb="10">
      <t>ケンチク</t>
    </rPh>
    <rPh sb="13" eb="15">
      <t>タテモノ</t>
    </rPh>
    <rPh sb="16" eb="17">
      <t>キュウ</t>
    </rPh>
    <rPh sb="17" eb="19">
      <t>タイシン</t>
    </rPh>
    <rPh sb="19" eb="21">
      <t>キジュン</t>
    </rPh>
    <phoneticPr fontId="3"/>
  </si>
  <si>
    <t>2-1</t>
    <phoneticPr fontId="3"/>
  </si>
  <si>
    <t>2-2</t>
    <phoneticPr fontId="3"/>
  </si>
  <si>
    <t>1-2</t>
    <phoneticPr fontId="3"/>
  </si>
  <si>
    <t>1-1</t>
    <phoneticPr fontId="3"/>
  </si>
  <si>
    <t>昭和56年以前に建築された建物（旧耐震基準）ではない</t>
    <rPh sb="0" eb="2">
      <t>ショウワ</t>
    </rPh>
    <rPh sb="4" eb="5">
      <t>ネン</t>
    </rPh>
    <rPh sb="5" eb="7">
      <t>イゼン</t>
    </rPh>
    <rPh sb="8" eb="10">
      <t>ケンチク</t>
    </rPh>
    <rPh sb="13" eb="15">
      <t>タテモノ</t>
    </rPh>
    <rPh sb="16" eb="17">
      <t>キュウ</t>
    </rPh>
    <rPh sb="17" eb="19">
      <t>タイシン</t>
    </rPh>
    <rPh sb="19" eb="21">
      <t>キジュン</t>
    </rPh>
    <phoneticPr fontId="3"/>
  </si>
  <si>
    <t>設問</t>
    <rPh sb="0" eb="2">
      <t>セツモン</t>
    </rPh>
    <phoneticPr fontId="3"/>
  </si>
  <si>
    <t>3-1</t>
    <phoneticPr fontId="3"/>
  </si>
  <si>
    <t>3-2</t>
    <phoneticPr fontId="3"/>
  </si>
  <si>
    <t>耐震診断の結果、耐震性あり</t>
    <rPh sb="0" eb="2">
      <t>タイシン</t>
    </rPh>
    <rPh sb="2" eb="4">
      <t>シンダン</t>
    </rPh>
    <rPh sb="5" eb="7">
      <t>ケッカ</t>
    </rPh>
    <rPh sb="8" eb="11">
      <t>タイシンセイ</t>
    </rPh>
    <phoneticPr fontId="3"/>
  </si>
  <si>
    <t>耐震診断の結果、要改修</t>
    <rPh sb="0" eb="2">
      <t>タイシン</t>
    </rPh>
    <rPh sb="2" eb="4">
      <t>シンダン</t>
    </rPh>
    <rPh sb="5" eb="7">
      <t>ケッカ</t>
    </rPh>
    <rPh sb="8" eb="9">
      <t>ヨウ</t>
    </rPh>
    <rPh sb="9" eb="11">
      <t>カイシュウ</t>
    </rPh>
    <phoneticPr fontId="3"/>
  </si>
  <si>
    <t>4-1</t>
    <phoneticPr fontId="3"/>
  </si>
  <si>
    <t>4-2</t>
    <phoneticPr fontId="3"/>
  </si>
  <si>
    <t>耐震診断を受けた</t>
    <rPh sb="0" eb="2">
      <t>タイシン</t>
    </rPh>
    <rPh sb="2" eb="4">
      <t>シンダン</t>
    </rPh>
    <rPh sb="5" eb="6">
      <t>ウ</t>
    </rPh>
    <phoneticPr fontId="3"/>
  </si>
  <si>
    <t>耐震診断を受けていない</t>
    <rPh sb="0" eb="2">
      <t>タイシン</t>
    </rPh>
    <rPh sb="2" eb="4">
      <t>シンダン</t>
    </rPh>
    <rPh sb="5" eb="6">
      <t>ウ</t>
    </rPh>
    <phoneticPr fontId="3"/>
  </si>
  <si>
    <t>建替、耐震改修予定あり</t>
    <rPh sb="0" eb="2">
      <t>タテカエ</t>
    </rPh>
    <rPh sb="3" eb="5">
      <t>タイシン</t>
    </rPh>
    <rPh sb="5" eb="7">
      <t>カイシュウ</t>
    </rPh>
    <rPh sb="7" eb="9">
      <t>ヨテイ</t>
    </rPh>
    <phoneticPr fontId="3"/>
  </si>
  <si>
    <t>建替、耐震改修予定なし</t>
    <rPh sb="0" eb="2">
      <t>タテカエ</t>
    </rPh>
    <rPh sb="3" eb="5">
      <t>タイシン</t>
    </rPh>
    <rPh sb="5" eb="7">
      <t>カイシュウ</t>
    </rPh>
    <rPh sb="7" eb="9">
      <t>ヨテイ</t>
    </rPh>
    <phoneticPr fontId="3"/>
  </si>
  <si>
    <t>建替、耐震改修の時期</t>
    <rPh sb="0" eb="2">
      <t>タテカエ</t>
    </rPh>
    <rPh sb="3" eb="5">
      <t>タイシン</t>
    </rPh>
    <rPh sb="5" eb="7">
      <t>カイシュウ</t>
    </rPh>
    <rPh sb="8" eb="10">
      <t>ジキ</t>
    </rPh>
    <phoneticPr fontId="3"/>
  </si>
  <si>
    <t>＜補助対象について＞</t>
    <rPh sb="1" eb="3">
      <t>ホジョ</t>
    </rPh>
    <rPh sb="3" eb="5">
      <t>タイショウ</t>
    </rPh>
    <phoneticPr fontId="3"/>
  </si>
  <si>
    <t>振興局名</t>
    <rPh sb="0" eb="3">
      <t>シンコウキョク</t>
    </rPh>
    <rPh sb="3" eb="4">
      <t>メイ</t>
    </rPh>
    <phoneticPr fontId="3"/>
  </si>
  <si>
    <t>＜必要書類＞</t>
    <rPh sb="1" eb="3">
      <t>ヒツヨウ</t>
    </rPh>
    <rPh sb="3" eb="5">
      <t>ショルイ</t>
    </rPh>
    <phoneticPr fontId="3"/>
  </si>
  <si>
    <t>整備する施設を図示したハザードマップ</t>
    <rPh sb="0" eb="2">
      <t>セイビ</t>
    </rPh>
    <rPh sb="4" eb="6">
      <t>シセツ</t>
    </rPh>
    <rPh sb="7" eb="8">
      <t>ズ</t>
    </rPh>
    <rPh sb="8" eb="9">
      <t>ジ</t>
    </rPh>
    <phoneticPr fontId="3"/>
  </si>
  <si>
    <t>3-1</t>
    <phoneticPr fontId="3"/>
  </si>
  <si>
    <t>3-2</t>
    <phoneticPr fontId="3"/>
  </si>
  <si>
    <t>ー</t>
    <phoneticPr fontId="3"/>
  </si>
  <si>
    <t>5-1</t>
    <phoneticPr fontId="3"/>
  </si>
  <si>
    <t>5-2</t>
    <phoneticPr fontId="3"/>
  </si>
  <si>
    <t>※</t>
    <phoneticPr fontId="3"/>
  </si>
  <si>
    <t>①</t>
    <phoneticPr fontId="3"/>
  </si>
  <si>
    <t>②</t>
    <phoneticPr fontId="3"/>
  </si>
  <si>
    <t>③</t>
    <phoneticPr fontId="3"/>
  </si>
  <si>
    <t>面積按分した計算書（※）</t>
    <rPh sb="0" eb="2">
      <t>メンセキ</t>
    </rPh>
    <rPh sb="2" eb="4">
      <t>アンブン</t>
    </rPh>
    <rPh sb="6" eb="9">
      <t>ケイサンショ</t>
    </rPh>
    <phoneticPr fontId="3"/>
  </si>
  <si>
    <t>耐震強度計算書の写し（実績報告時）</t>
    <rPh sb="0" eb="2">
      <t>タイシン</t>
    </rPh>
    <rPh sb="2" eb="4">
      <t>キョウド</t>
    </rPh>
    <rPh sb="4" eb="7">
      <t>ケイサンショ</t>
    </rPh>
    <rPh sb="8" eb="9">
      <t>ウツ</t>
    </rPh>
    <rPh sb="11" eb="13">
      <t>ジッセキ</t>
    </rPh>
    <rPh sb="13" eb="15">
      <t>ホウコク</t>
    </rPh>
    <rPh sb="15" eb="16">
      <t>ジ</t>
    </rPh>
    <phoneticPr fontId="3"/>
  </si>
  <si>
    <t>＜入力エラーチェック＞</t>
    <rPh sb="1" eb="3">
      <t>ニュウリョク</t>
    </rPh>
    <phoneticPr fontId="3"/>
  </si>
  <si>
    <t>確認事項①</t>
    <rPh sb="0" eb="2">
      <t>カクニン</t>
    </rPh>
    <rPh sb="2" eb="4">
      <t>ジコウ</t>
    </rPh>
    <phoneticPr fontId="3"/>
  </si>
  <si>
    <t>確認事項</t>
    <rPh sb="0" eb="2">
      <t>カクニン</t>
    </rPh>
    <rPh sb="2" eb="4">
      <t>ジコウ</t>
    </rPh>
    <phoneticPr fontId="3"/>
  </si>
  <si>
    <t>判定</t>
    <rPh sb="0" eb="2">
      <t>ハンテイ</t>
    </rPh>
    <phoneticPr fontId="3"/>
  </si>
  <si>
    <t>エラー内容</t>
    <rPh sb="3" eb="5">
      <t>ナイヨウ</t>
    </rPh>
    <phoneticPr fontId="3"/>
  </si>
  <si>
    <t>確認事項②</t>
    <rPh sb="0" eb="2">
      <t>カクニン</t>
    </rPh>
    <rPh sb="2" eb="4">
      <t>ジコウ</t>
    </rPh>
    <phoneticPr fontId="3"/>
  </si>
  <si>
    <t>確認事項③</t>
    <rPh sb="0" eb="2">
      <t>カクニン</t>
    </rPh>
    <rPh sb="2" eb="4">
      <t>ジコウ</t>
    </rPh>
    <phoneticPr fontId="3"/>
  </si>
  <si>
    <t>確認事項④</t>
    <rPh sb="0" eb="2">
      <t>カクニン</t>
    </rPh>
    <rPh sb="2" eb="4">
      <t>ジコウ</t>
    </rPh>
    <phoneticPr fontId="3"/>
  </si>
  <si>
    <t>確認事項⑤</t>
    <rPh sb="0" eb="2">
      <t>カクニン</t>
    </rPh>
    <rPh sb="2" eb="4">
      <t>ジコウ</t>
    </rPh>
    <phoneticPr fontId="3"/>
  </si>
  <si>
    <t>○</t>
  </si>
  <si>
    <t>補助対象面積の按分方法については、別添「補助対象面積の按分方法」を参照ください。</t>
    <rPh sb="0" eb="2">
      <t>ホジョ</t>
    </rPh>
    <rPh sb="2" eb="4">
      <t>タイショウ</t>
    </rPh>
    <rPh sb="4" eb="6">
      <t>メンセキ</t>
    </rPh>
    <rPh sb="7" eb="9">
      <t>アンブン</t>
    </rPh>
    <rPh sb="9" eb="11">
      <t>ホウホウ</t>
    </rPh>
    <rPh sb="17" eb="19">
      <t>ベッテン</t>
    </rPh>
    <rPh sb="20" eb="22">
      <t>ホジョ</t>
    </rPh>
    <rPh sb="22" eb="24">
      <t>タイショウ</t>
    </rPh>
    <rPh sb="24" eb="26">
      <t>メンセキ</t>
    </rPh>
    <rPh sb="27" eb="29">
      <t>アンブン</t>
    </rPh>
    <rPh sb="29" eb="31">
      <t>ホウホウ</t>
    </rPh>
    <rPh sb="33" eb="35">
      <t>サンショウ</t>
    </rPh>
    <phoneticPr fontId="3"/>
  </si>
  <si>
    <t>上記計算書の算出根拠がわかる書類（例：平面図、見積書等）</t>
    <rPh sb="0" eb="2">
      <t>ジョウキ</t>
    </rPh>
    <rPh sb="2" eb="4">
      <t>ケイサン</t>
    </rPh>
    <rPh sb="4" eb="5">
      <t>ショ</t>
    </rPh>
    <rPh sb="6" eb="8">
      <t>サンシュツ</t>
    </rPh>
    <rPh sb="8" eb="10">
      <t>コンキョ</t>
    </rPh>
    <rPh sb="14" eb="16">
      <t>ショルイ</t>
    </rPh>
    <rPh sb="17" eb="18">
      <t>レイ</t>
    </rPh>
    <rPh sb="19" eb="22">
      <t>ヘイメンズ</t>
    </rPh>
    <rPh sb="23" eb="26">
      <t>ミツモリショ</t>
    </rPh>
    <rPh sb="26" eb="27">
      <t>トウ</t>
    </rPh>
    <phoneticPr fontId="3"/>
  </si>
  <si>
    <t>参考として「補助対象面積確認シート」を添付しています。</t>
    <rPh sb="0" eb="2">
      <t>サンコウ</t>
    </rPh>
    <rPh sb="6" eb="8">
      <t>ホジョ</t>
    </rPh>
    <rPh sb="8" eb="10">
      <t>タイショウ</t>
    </rPh>
    <rPh sb="10" eb="12">
      <t>メンセキ</t>
    </rPh>
    <rPh sb="12" eb="14">
      <t>カクニン</t>
    </rPh>
    <rPh sb="19" eb="21">
      <t>テンプ</t>
    </rPh>
    <phoneticPr fontId="3"/>
  </si>
  <si>
    <t>計</t>
    <rPh sb="0" eb="1">
      <t>ケイ</t>
    </rPh>
    <phoneticPr fontId="5"/>
  </si>
  <si>
    <t>㎡</t>
    <phoneticPr fontId="5"/>
  </si>
  <si>
    <t>対象事業の専有面積及び対象事業に係る共有面積以外は対象とならない。</t>
    <phoneticPr fontId="5"/>
  </si>
  <si>
    <t>（２）協議に含めて
はいない</t>
    <rPh sb="3" eb="5">
      <t>キョウギ</t>
    </rPh>
    <rPh sb="6" eb="7">
      <t>フク</t>
    </rPh>
    <phoneticPr fontId="5"/>
  </si>
  <si>
    <t>共有部分（Ｂ）
算出の計算式</t>
    <rPh sb="0" eb="2">
      <t>キョウユウ</t>
    </rPh>
    <rPh sb="2" eb="4">
      <t>ブブン</t>
    </rPh>
    <rPh sb="8" eb="10">
      <t>サンシュツ</t>
    </rPh>
    <rPh sb="11" eb="13">
      <t>ケイサン</t>
    </rPh>
    <rPh sb="13" eb="14">
      <t>シキ</t>
    </rPh>
    <phoneticPr fontId="5"/>
  </si>
  <si>
    <t>（１）面積比按分して
協議に含めている</t>
    <rPh sb="3" eb="5">
      <t>メンセキ</t>
    </rPh>
    <rPh sb="5" eb="6">
      <t>ヒ</t>
    </rPh>
    <rPh sb="6" eb="8">
      <t>アンブン</t>
    </rPh>
    <rPh sb="11" eb="13">
      <t>キョウギ</t>
    </rPh>
    <rPh sb="14" eb="15">
      <t>フク</t>
    </rPh>
    <phoneticPr fontId="5"/>
  </si>
  <si>
    <t>※３　共有部分の取扱い</t>
    <rPh sb="3" eb="5">
      <t>キョウユウ</t>
    </rPh>
    <rPh sb="5" eb="7">
      <t>ブブン</t>
    </rPh>
    <rPh sb="8" eb="10">
      <t>トリアツカ</t>
    </rPh>
    <phoneticPr fontId="5"/>
  </si>
  <si>
    <t>計(C)=A+B
合計後に小数点以下第1位を四捨五入</t>
    <rPh sb="0" eb="1">
      <t>ケイ</t>
    </rPh>
    <rPh sb="9" eb="11">
      <t>ゴウケイ</t>
    </rPh>
    <rPh sb="11" eb="12">
      <t>ゴ</t>
    </rPh>
    <rPh sb="13" eb="16">
      <t>ショウスウテン</t>
    </rPh>
    <rPh sb="16" eb="18">
      <t>イカ</t>
    </rPh>
    <rPh sb="18" eb="19">
      <t>ダイ</t>
    </rPh>
    <rPh sb="20" eb="21">
      <t>イ</t>
    </rPh>
    <rPh sb="22" eb="26">
      <t>シシャゴニュウ</t>
    </rPh>
    <phoneticPr fontId="5"/>
  </si>
  <si>
    <t>共有部分(B)</t>
    <rPh sb="0" eb="2">
      <t>キョウユウ</t>
    </rPh>
    <rPh sb="2" eb="4">
      <t>ブブン</t>
    </rPh>
    <phoneticPr fontId="5"/>
  </si>
  <si>
    <t>専有部分(A)</t>
    <rPh sb="0" eb="2">
      <t>センユウ</t>
    </rPh>
    <rPh sb="2" eb="4">
      <t>ブブン</t>
    </rPh>
    <phoneticPr fontId="5"/>
  </si>
  <si>
    <t>事業種別　※２
補助対象は①～⑥です。</t>
    <rPh sb="0" eb="2">
      <t>ジギョウ</t>
    </rPh>
    <rPh sb="2" eb="4">
      <t>シュベツ</t>
    </rPh>
    <rPh sb="8" eb="10">
      <t>ホジョ</t>
    </rPh>
    <rPh sb="10" eb="12">
      <t>タイショウ</t>
    </rPh>
    <phoneticPr fontId="5"/>
  </si>
  <si>
    <t>実施主体</t>
    <rPh sb="0" eb="2">
      <t>ジッシ</t>
    </rPh>
    <rPh sb="2" eb="4">
      <t>シュタイ</t>
    </rPh>
    <phoneticPr fontId="5"/>
  </si>
  <si>
    <t>階</t>
    <rPh sb="0" eb="1">
      <t>カイ</t>
    </rPh>
    <phoneticPr fontId="5"/>
  </si>
  <si>
    <t>３階</t>
    <rPh sb="1" eb="2">
      <t>カイ</t>
    </rPh>
    <phoneticPr fontId="5"/>
  </si>
  <si>
    <t>２階</t>
    <rPh sb="1" eb="2">
      <t>カイ</t>
    </rPh>
    <phoneticPr fontId="5"/>
  </si>
  <si>
    <t>１階</t>
    <rPh sb="1" eb="2">
      <t>カイ</t>
    </rPh>
    <phoneticPr fontId="5"/>
  </si>
  <si>
    <t>各階別床面積</t>
    <rPh sb="0" eb="2">
      <t>カクカイ</t>
    </rPh>
    <rPh sb="2" eb="3">
      <t>ベツ</t>
    </rPh>
    <rPh sb="3" eb="6">
      <t>ユカメンセキ</t>
    </rPh>
    <phoneticPr fontId="5"/>
  </si>
  <si>
    <t>※１　事業専有面積</t>
    <rPh sb="3" eb="5">
      <t>ジギョウ</t>
    </rPh>
    <rPh sb="5" eb="7">
      <t>センユウ</t>
    </rPh>
    <rPh sb="7" eb="9">
      <t>メンセキ</t>
    </rPh>
    <phoneticPr fontId="5"/>
  </si>
  <si>
    <t>建物全体の総床面積</t>
    <rPh sb="0" eb="2">
      <t>タテモノ</t>
    </rPh>
    <rPh sb="2" eb="4">
      <t>ゼンタイ</t>
    </rPh>
    <rPh sb="5" eb="6">
      <t>ソウ</t>
    </rPh>
    <rPh sb="6" eb="9">
      <t>ユカメンセキ</t>
    </rPh>
    <phoneticPr fontId="5"/>
  </si>
  <si>
    <t>※３　（１）または（２）の該当する方に〇を、（１）の場合は算定式を記入してください。</t>
    <rPh sb="26" eb="28">
      <t>バアイ</t>
    </rPh>
    <phoneticPr fontId="5"/>
  </si>
  <si>
    <t>※２　該当する事業種別を〇で囲んでください。</t>
    <rPh sb="3" eb="5">
      <t>ガイトウ</t>
    </rPh>
    <rPh sb="7" eb="9">
      <t>ジギョウ</t>
    </rPh>
    <rPh sb="9" eb="11">
      <t>シュベツ</t>
    </rPh>
    <rPh sb="14" eb="15">
      <t>カコ</t>
    </rPh>
    <phoneticPr fontId="5"/>
  </si>
  <si>
    <t>※１　各階に該当する事業種別の番号と面積を全て記入してください。</t>
    <rPh sb="3" eb="5">
      <t>カクカイ</t>
    </rPh>
    <rPh sb="6" eb="8">
      <t>ガイトウ</t>
    </rPh>
    <rPh sb="10" eb="12">
      <t>ジギョウ</t>
    </rPh>
    <rPh sb="12" eb="14">
      <t>シュベツ</t>
    </rPh>
    <rPh sb="15" eb="17">
      <t>バンゴウ</t>
    </rPh>
    <rPh sb="18" eb="20">
      <t>メンセキ</t>
    </rPh>
    <rPh sb="21" eb="22">
      <t>スベ</t>
    </rPh>
    <rPh sb="23" eb="25">
      <t>キニュウ</t>
    </rPh>
    <phoneticPr fontId="5"/>
  </si>
  <si>
    <t>□：記入上の留意点</t>
    <rPh sb="2" eb="4">
      <t>キニュウ</t>
    </rPh>
    <rPh sb="4" eb="5">
      <t>ジョウ</t>
    </rPh>
    <rPh sb="6" eb="9">
      <t>リュウイテン</t>
    </rPh>
    <phoneticPr fontId="5"/>
  </si>
  <si>
    <t>施設名</t>
    <rPh sb="0" eb="2">
      <t>シセツ</t>
    </rPh>
    <rPh sb="2" eb="3">
      <t>メイ</t>
    </rPh>
    <phoneticPr fontId="5"/>
  </si>
  <si>
    <t>（別添３）</t>
    <rPh sb="1" eb="3">
      <t>ベッテン</t>
    </rPh>
    <phoneticPr fontId="5"/>
  </si>
  <si>
    <t>計　　　　　　　　　　　㎡</t>
    <rPh sb="0" eb="1">
      <t>ケイ</t>
    </rPh>
    <phoneticPr fontId="5"/>
  </si>
  <si>
    <t>補助対象面積確認シート（施設単位で別葉とし、必ず確認シートを作成し提出してください。）</t>
    <rPh sb="0" eb="2">
      <t>ホジョ</t>
    </rPh>
    <rPh sb="2" eb="4">
      <t>タイショウ</t>
    </rPh>
    <rPh sb="4" eb="6">
      <t>メンセキ</t>
    </rPh>
    <rPh sb="6" eb="8">
      <t>カクニン</t>
    </rPh>
    <rPh sb="12" eb="14">
      <t>シセツ</t>
    </rPh>
    <rPh sb="14" eb="16">
      <t>タンイ</t>
    </rPh>
    <rPh sb="17" eb="19">
      <t>ベツヨウ</t>
    </rPh>
    <rPh sb="22" eb="23">
      <t>カナラ</t>
    </rPh>
    <rPh sb="24" eb="26">
      <t>カクニン</t>
    </rPh>
    <rPh sb="30" eb="32">
      <t>サクセイ</t>
    </rPh>
    <rPh sb="33" eb="35">
      <t>テイシュツ</t>
    </rPh>
    <phoneticPr fontId="5"/>
  </si>
  <si>
    <t>①特別養護老人ホーム</t>
    <rPh sb="1" eb="3">
      <t>トクベツ</t>
    </rPh>
    <rPh sb="3" eb="5">
      <t>ヨウゴ</t>
    </rPh>
    <rPh sb="5" eb="7">
      <t>ロウジン</t>
    </rPh>
    <phoneticPr fontId="5"/>
  </si>
  <si>
    <t>②①に併設される老人短期入所施設</t>
    <rPh sb="3" eb="5">
      <t>ヘイセツ</t>
    </rPh>
    <rPh sb="8" eb="10">
      <t>ロウジン</t>
    </rPh>
    <rPh sb="10" eb="12">
      <t>タンキ</t>
    </rPh>
    <rPh sb="12" eb="14">
      <t>ニュウショ</t>
    </rPh>
    <rPh sb="14" eb="16">
      <t>シセツ</t>
    </rPh>
    <phoneticPr fontId="5"/>
  </si>
  <si>
    <t>③軽費老人ホーム（ケアハウス・A型・B型）</t>
    <rPh sb="1" eb="3">
      <t>ケイヒ</t>
    </rPh>
    <rPh sb="3" eb="5">
      <t>ロウジン</t>
    </rPh>
    <rPh sb="16" eb="17">
      <t>ガタ</t>
    </rPh>
    <rPh sb="19" eb="20">
      <t>ガタ</t>
    </rPh>
    <phoneticPr fontId="5"/>
  </si>
  <si>
    <t>④介護老人保健施設</t>
    <phoneticPr fontId="5"/>
  </si>
  <si>
    <t>⑤介護医療院</t>
    <rPh sb="1" eb="3">
      <t>カイゴ</t>
    </rPh>
    <rPh sb="3" eb="5">
      <t>イリョウ</t>
    </rPh>
    <rPh sb="5" eb="6">
      <t>イン</t>
    </rPh>
    <phoneticPr fontId="5"/>
  </si>
  <si>
    <t>⑥養護老人ホーム</t>
    <rPh sb="1" eb="3">
      <t>ヨウゴ</t>
    </rPh>
    <rPh sb="3" eb="5">
      <t>ロウジン</t>
    </rPh>
    <phoneticPr fontId="5"/>
  </si>
  <si>
    <t>対象事業の専有面積及び対象事業に係る共有面積以外は対象とならない。</t>
    <phoneticPr fontId="3"/>
  </si>
  <si>
    <t>⑦有料老人ホーム</t>
    <phoneticPr fontId="3"/>
  </si>
  <si>
    <t>⑧通所介護事業所</t>
    <phoneticPr fontId="3"/>
  </si>
  <si>
    <t>⑨②以外の老人短期入所施設</t>
    <rPh sb="2" eb="4">
      <t>イガイ</t>
    </rPh>
    <rPh sb="5" eb="7">
      <t>ロウジン</t>
    </rPh>
    <rPh sb="7" eb="9">
      <t>タンキ</t>
    </rPh>
    <rPh sb="9" eb="11">
      <t>ニュウショ</t>
    </rPh>
    <rPh sb="11" eb="13">
      <t>シセツ</t>
    </rPh>
    <phoneticPr fontId="3"/>
  </si>
  <si>
    <t>⑩老人福祉センター</t>
    <rPh sb="1" eb="3">
      <t>ロウジン</t>
    </rPh>
    <rPh sb="3" eb="5">
      <t>フクシ</t>
    </rPh>
    <phoneticPr fontId="5"/>
  </si>
  <si>
    <t>⑪老人福祉施設付設作業所</t>
    <rPh sb="1" eb="3">
      <t>ロウジン</t>
    </rPh>
    <rPh sb="3" eb="5">
      <t>フクシ</t>
    </rPh>
    <rPh sb="5" eb="7">
      <t>シセツ</t>
    </rPh>
    <rPh sb="7" eb="9">
      <t>フセツ</t>
    </rPh>
    <rPh sb="9" eb="12">
      <t>サギョウショ</t>
    </rPh>
    <phoneticPr fontId="5"/>
  </si>
  <si>
    <t>⑫老人介護支援センター</t>
    <rPh sb="1" eb="3">
      <t>ロウジン</t>
    </rPh>
    <rPh sb="3" eb="5">
      <t>カイゴ</t>
    </rPh>
    <rPh sb="5" eb="7">
      <t>シエン</t>
    </rPh>
    <phoneticPr fontId="5"/>
  </si>
  <si>
    <t>⑬病院、診療所、デイケア、訪問看護事業所</t>
    <rPh sb="1" eb="3">
      <t>ビョウイン</t>
    </rPh>
    <rPh sb="4" eb="7">
      <t>シンリョウジョ</t>
    </rPh>
    <rPh sb="13" eb="15">
      <t>ホウモン</t>
    </rPh>
    <rPh sb="15" eb="17">
      <t>カンゴ</t>
    </rPh>
    <rPh sb="17" eb="20">
      <t>ジギョウショ</t>
    </rPh>
    <phoneticPr fontId="5"/>
  </si>
  <si>
    <t>⑭通所リハビリテーション事業所</t>
    <rPh sb="1" eb="3">
      <t>ツウショ</t>
    </rPh>
    <rPh sb="12" eb="15">
      <t>ジギョウショ</t>
    </rPh>
    <phoneticPr fontId="5"/>
  </si>
  <si>
    <t>⑮住宅、アパート</t>
    <rPh sb="1" eb="3">
      <t>ジュウタク</t>
    </rPh>
    <phoneticPr fontId="5"/>
  </si>
  <si>
    <t>⑯保育所、託児所、地域交流施設</t>
    <rPh sb="1" eb="3">
      <t>ホイク</t>
    </rPh>
    <rPh sb="3" eb="4">
      <t>ジョ</t>
    </rPh>
    <rPh sb="5" eb="8">
      <t>タクジジョ</t>
    </rPh>
    <rPh sb="9" eb="11">
      <t>チイキ</t>
    </rPh>
    <rPh sb="11" eb="13">
      <t>コウリュウ</t>
    </rPh>
    <rPh sb="13" eb="15">
      <t>シセツ</t>
    </rPh>
    <phoneticPr fontId="5"/>
  </si>
  <si>
    <t>⑰障害者GH等の障害者施設</t>
    <rPh sb="1" eb="4">
      <t>ショウガイシャ</t>
    </rPh>
    <rPh sb="6" eb="7">
      <t>トウ</t>
    </rPh>
    <rPh sb="8" eb="11">
      <t>ショウガイシャ</t>
    </rPh>
    <rPh sb="11" eb="13">
      <t>シセツ</t>
    </rPh>
    <phoneticPr fontId="5"/>
  </si>
  <si>
    <t>⑱店舗（薬局他）</t>
    <rPh sb="1" eb="3">
      <t>テンポ</t>
    </rPh>
    <rPh sb="4" eb="6">
      <t>ヤッキョク</t>
    </rPh>
    <rPh sb="6" eb="7">
      <t>ホカ</t>
    </rPh>
    <phoneticPr fontId="5"/>
  </si>
  <si>
    <t>⑲その他（　　　　　　　　　　　　　　　）</t>
    <rPh sb="3" eb="4">
      <t>タ</t>
    </rPh>
    <phoneticPr fontId="5"/>
  </si>
  <si>
    <t>社会福祉法人A</t>
    <rPh sb="0" eb="2">
      <t>シャカイ</t>
    </rPh>
    <rPh sb="2" eb="4">
      <t>フクシ</t>
    </rPh>
    <rPh sb="4" eb="6">
      <t>ホウジン</t>
    </rPh>
    <phoneticPr fontId="3"/>
  </si>
  <si>
    <t>３００．００㎡</t>
    <phoneticPr fontId="5"/>
  </si>
  <si>
    <t>②併設老人短期入所施設５０．００㎡、⑬病院２５０．００㎡</t>
    <rPh sb="1" eb="3">
      <t>ヘイセツ</t>
    </rPh>
    <rPh sb="3" eb="5">
      <t>ロウジン</t>
    </rPh>
    <rPh sb="5" eb="7">
      <t>タンキ</t>
    </rPh>
    <rPh sb="7" eb="9">
      <t>ニュウショ</t>
    </rPh>
    <rPh sb="9" eb="11">
      <t>シセツ</t>
    </rPh>
    <rPh sb="19" eb="21">
      <t>ビョウイン</t>
    </rPh>
    <phoneticPr fontId="5"/>
  </si>
  <si>
    <t>計　　　　　　　　　　　９００．００㎡</t>
    <rPh sb="0" eb="1">
      <t>ケイ</t>
    </rPh>
    <phoneticPr fontId="5"/>
  </si>
  <si>
    <t>⑲屋内駐車場３００．００㎡</t>
    <rPh sb="1" eb="3">
      <t>オクナイ</t>
    </rPh>
    <rPh sb="3" eb="6">
      <t>チュウシャジョウ</t>
    </rPh>
    <phoneticPr fontId="3"/>
  </si>
  <si>
    <t>①特別養護老人ホーム３００．００㎡</t>
    <phoneticPr fontId="3"/>
  </si>
  <si>
    <t>⑲その他（屋内駐車場）</t>
    <rPh sb="3" eb="4">
      <t>タ</t>
    </rPh>
    <rPh sb="5" eb="7">
      <t>オクナイ</t>
    </rPh>
    <rPh sb="7" eb="10">
      <t>チュウシャジョウ</t>
    </rPh>
    <phoneticPr fontId="5"/>
  </si>
  <si>
    <t>２５０㎡</t>
    <phoneticPr fontId="5"/>
  </si>
  <si>
    <t>５０㎡</t>
    <phoneticPr fontId="5"/>
  </si>
  <si>
    <t>３００㎡</t>
    <phoneticPr fontId="5"/>
  </si>
  <si>
    <t>２５０．０㎡</t>
    <phoneticPr fontId="5"/>
  </si>
  <si>
    <t>５０．０㎡</t>
    <phoneticPr fontId="5"/>
  </si>
  <si>
    <t>３５．６㎡</t>
    <phoneticPr fontId="5"/>
  </si>
  <si>
    <t>１４．４㎡</t>
    <phoneticPr fontId="5"/>
  </si>
  <si>
    <t>２２０．０㎡</t>
    <phoneticPr fontId="5"/>
  </si>
  <si>
    <t>３０．０㎡</t>
    <phoneticPr fontId="5"/>
  </si>
  <si>
    <t>３００．０㎡</t>
    <phoneticPr fontId="5"/>
  </si>
  <si>
    <t>８０５．６㎡</t>
    <phoneticPr fontId="5"/>
  </si>
  <si>
    <t>９４．４㎡</t>
    <phoneticPr fontId="5"/>
  </si>
  <si>
    <t>９００㎡</t>
    <phoneticPr fontId="5"/>
  </si>
  <si>
    <t>９００－５０５．６－３００</t>
    <phoneticPr fontId="3"/>
  </si>
  <si>
    <t>○</t>
    <phoneticPr fontId="3"/>
  </si>
  <si>
    <t>94.4*（250/505.6㎡）＝46.67㎡≒47㎡</t>
    <phoneticPr fontId="3"/>
  </si>
  <si>
    <t>対象施設の専有面積</t>
    <rPh sb="0" eb="2">
      <t>タイショウ</t>
    </rPh>
    <rPh sb="2" eb="4">
      <t>シセツ</t>
    </rPh>
    <rPh sb="5" eb="7">
      <t>センユウ</t>
    </rPh>
    <rPh sb="7" eb="9">
      <t>メンセキ</t>
    </rPh>
    <phoneticPr fontId="3"/>
  </si>
  <si>
    <t>対象施設の共用部面積</t>
    <rPh sb="0" eb="2">
      <t>タイショウ</t>
    </rPh>
    <rPh sb="2" eb="4">
      <t>シセツ</t>
    </rPh>
    <rPh sb="5" eb="8">
      <t>キョウヨウブ</t>
    </rPh>
    <phoneticPr fontId="3"/>
  </si>
  <si>
    <t>建物の総床面積</t>
    <rPh sb="0" eb="2">
      <t>タテモノ</t>
    </rPh>
    <rPh sb="3" eb="7">
      <t>ソウユカメンセキ</t>
    </rPh>
    <phoneticPr fontId="3"/>
  </si>
  <si>
    <t>補助対象経費×（①＋②）／③</t>
    <rPh sb="0" eb="2">
      <t>ホジョ</t>
    </rPh>
    <rPh sb="2" eb="4">
      <t>タイショウ</t>
    </rPh>
    <rPh sb="4" eb="6">
      <t>ケイヒ</t>
    </rPh>
    <phoneticPr fontId="3"/>
  </si>
  <si>
    <t>＜補助対象について②＞</t>
    <rPh sb="1" eb="3">
      <t>ホジョ</t>
    </rPh>
    <rPh sb="3" eb="5">
      <t>タイショウ</t>
    </rPh>
    <phoneticPr fontId="3"/>
  </si>
  <si>
    <t>設備の設置場所が市町村が定めるハザードエリア外</t>
    <rPh sb="0" eb="2">
      <t>セツビ</t>
    </rPh>
    <rPh sb="3" eb="5">
      <t>セッチ</t>
    </rPh>
    <rPh sb="5" eb="7">
      <t>バショ</t>
    </rPh>
    <rPh sb="8" eb="11">
      <t>シチョウソン</t>
    </rPh>
    <rPh sb="12" eb="13">
      <t>サダ</t>
    </rPh>
    <rPh sb="22" eb="23">
      <t>ガイ</t>
    </rPh>
    <phoneticPr fontId="5"/>
  </si>
  <si>
    <t>設備の設置場所が市町村が定めるハザードエリア内</t>
    <rPh sb="0" eb="2">
      <t>セツビ</t>
    </rPh>
    <rPh sb="3" eb="5">
      <t>セッチ</t>
    </rPh>
    <rPh sb="5" eb="7">
      <t>バショ</t>
    </rPh>
    <rPh sb="8" eb="11">
      <t>シチョウソン</t>
    </rPh>
    <rPh sb="12" eb="13">
      <t>サダ</t>
    </rPh>
    <rPh sb="22" eb="23">
      <t>ナイ</t>
    </rPh>
    <phoneticPr fontId="5"/>
  </si>
  <si>
    <t>検討している</t>
    <rPh sb="0" eb="2">
      <t>ケントウ</t>
    </rPh>
    <phoneticPr fontId="5"/>
  </si>
  <si>
    <t>検討していない</t>
    <rPh sb="0" eb="2">
      <t>ケントウ</t>
    </rPh>
    <phoneticPr fontId="5"/>
  </si>
  <si>
    <t>＜補助対象について③＞</t>
    <rPh sb="1" eb="3">
      <t>ホジョ</t>
    </rPh>
    <rPh sb="3" eb="5">
      <t>タイショウ</t>
    </rPh>
    <phoneticPr fontId="3"/>
  </si>
  <si>
    <t>1時間以内</t>
    <rPh sb="1" eb="3">
      <t>ジカン</t>
    </rPh>
    <rPh sb="3" eb="5">
      <t>イナイ</t>
    </rPh>
    <phoneticPr fontId="3"/>
  </si>
  <si>
    <t>3時間以内</t>
    <rPh sb="1" eb="3">
      <t>ジカン</t>
    </rPh>
    <rPh sb="3" eb="5">
      <t>イナイ</t>
    </rPh>
    <phoneticPr fontId="3"/>
  </si>
  <si>
    <t>5時間以内</t>
    <rPh sb="1" eb="3">
      <t>ジカン</t>
    </rPh>
    <rPh sb="3" eb="5">
      <t>イナイ</t>
    </rPh>
    <phoneticPr fontId="3"/>
  </si>
  <si>
    <t>8時間以内</t>
    <rPh sb="1" eb="3">
      <t>ジカン</t>
    </rPh>
    <rPh sb="3" eb="5">
      <t>イナイ</t>
    </rPh>
    <phoneticPr fontId="3"/>
  </si>
  <si>
    <t>12時間以内</t>
    <rPh sb="2" eb="4">
      <t>ジカン</t>
    </rPh>
    <rPh sb="4" eb="6">
      <t>イナイ</t>
    </rPh>
    <phoneticPr fontId="3"/>
  </si>
  <si>
    <t>24時間以内</t>
    <rPh sb="2" eb="4">
      <t>ジカン</t>
    </rPh>
    <rPh sb="4" eb="6">
      <t>イナイ</t>
    </rPh>
    <phoneticPr fontId="3"/>
  </si>
  <si>
    <t>48時間以内</t>
    <rPh sb="2" eb="4">
      <t>ジカン</t>
    </rPh>
    <rPh sb="4" eb="6">
      <t>イナイ</t>
    </rPh>
    <phoneticPr fontId="3"/>
  </si>
  <si>
    <t>72時間以内</t>
    <rPh sb="2" eb="4">
      <t>ジカン</t>
    </rPh>
    <rPh sb="4" eb="6">
      <t>イナイ</t>
    </rPh>
    <phoneticPr fontId="3"/>
  </si>
  <si>
    <t>72時間以上</t>
    <rPh sb="2" eb="4">
      <t>ジカン</t>
    </rPh>
    <rPh sb="4" eb="6">
      <t>イジョウ</t>
    </rPh>
    <phoneticPr fontId="3"/>
  </si>
  <si>
    <t>＜補助対象について④＞</t>
    <rPh sb="1" eb="3">
      <t>ホジョ</t>
    </rPh>
    <rPh sb="3" eb="5">
      <t>タイショウ</t>
    </rPh>
    <phoneticPr fontId="3"/>
  </si>
  <si>
    <t>協定等を結んでいる</t>
    <rPh sb="0" eb="2">
      <t>キョウテイ</t>
    </rPh>
    <rPh sb="2" eb="3">
      <t>トウ</t>
    </rPh>
    <rPh sb="4" eb="5">
      <t>ムス</t>
    </rPh>
    <phoneticPr fontId="5"/>
  </si>
  <si>
    <t>協定等を結んでいない</t>
    <rPh sb="0" eb="2">
      <t>キョウテイ</t>
    </rPh>
    <rPh sb="2" eb="3">
      <t>トウ</t>
    </rPh>
    <rPh sb="4" eb="5">
      <t>ムス</t>
    </rPh>
    <phoneticPr fontId="5"/>
  </si>
  <si>
    <t>6</t>
    <phoneticPr fontId="3"/>
  </si>
  <si>
    <t>協定書の写し</t>
    <rPh sb="0" eb="3">
      <t>キョウテイショ</t>
    </rPh>
    <rPh sb="4" eb="5">
      <t>ウツ</t>
    </rPh>
    <phoneticPr fontId="3"/>
  </si>
  <si>
    <t>確認事項⑥</t>
    <rPh sb="0" eb="2">
      <t>カクニン</t>
    </rPh>
    <rPh sb="2" eb="4">
      <t>ジコウ</t>
    </rPh>
    <phoneticPr fontId="3"/>
  </si>
  <si>
    <t>確認事項⑦</t>
    <rPh sb="0" eb="2">
      <t>カクニン</t>
    </rPh>
    <rPh sb="2" eb="4">
      <t>ジコウ</t>
    </rPh>
    <phoneticPr fontId="3"/>
  </si>
  <si>
    <t>確認事項⑧</t>
    <rPh sb="0" eb="2">
      <t>カクニン</t>
    </rPh>
    <rPh sb="2" eb="4">
      <t>ジコウ</t>
    </rPh>
    <phoneticPr fontId="3"/>
  </si>
  <si>
    <t>←</t>
    <phoneticPr fontId="3"/>
  </si>
  <si>
    <t>自動計算</t>
    <rPh sb="0" eb="2">
      <t>ジドウ</t>
    </rPh>
    <rPh sb="2" eb="4">
      <t>ケイサン</t>
    </rPh>
    <phoneticPr fontId="3"/>
  </si>
  <si>
    <t>社会福祉法人○○</t>
    <rPh sb="0" eb="2">
      <t>シャカイ</t>
    </rPh>
    <rPh sb="2" eb="4">
      <t>フクシ</t>
    </rPh>
    <rPh sb="4" eb="6">
      <t>ホウジン</t>
    </rPh>
    <phoneticPr fontId="3"/>
  </si>
  <si>
    <t>特別養護老人ホーム○○</t>
    <rPh sb="0" eb="2">
      <t>トクベツ</t>
    </rPh>
    <rPh sb="2" eb="4">
      <t>ヨウゴ</t>
    </rPh>
    <rPh sb="4" eb="6">
      <t>ロウジン</t>
    </rPh>
    <phoneticPr fontId="3"/>
  </si>
  <si>
    <t>(株)日立製作所</t>
    <rPh sb="0" eb="3">
      <t>カブ</t>
    </rPh>
    <rPh sb="3" eb="5">
      <t>ヒタチ</t>
    </rPh>
    <rPh sb="5" eb="8">
      <t>セイサクショ</t>
    </rPh>
    <phoneticPr fontId="3"/>
  </si>
  <si>
    <t>○○振興局</t>
    <rPh sb="2" eb="5">
      <t>シンコウキョク</t>
    </rPh>
    <phoneticPr fontId="3"/>
  </si>
  <si>
    <t>○○　○○</t>
    <phoneticPr fontId="3"/>
  </si>
  <si>
    <t>6-210ｰ25-658</t>
    <phoneticPr fontId="3"/>
  </si>
  <si>
    <t>-20℃</t>
    <phoneticPr fontId="3"/>
  </si>
  <si>
    <t>-30～40℃</t>
    <phoneticPr fontId="3"/>
  </si>
  <si>
    <t>業者と打ち合わせの結果、当該機種で容量が足りるとされたため。整い次第提出します。</t>
    <rPh sb="0" eb="2">
      <t>ギョウシャ</t>
    </rPh>
    <rPh sb="3" eb="4">
      <t>ウ</t>
    </rPh>
    <rPh sb="5" eb="6">
      <t>ア</t>
    </rPh>
    <rPh sb="9" eb="11">
      <t>ケッカ</t>
    </rPh>
    <rPh sb="12" eb="14">
      <t>トウガイ</t>
    </rPh>
    <rPh sb="14" eb="16">
      <t>キシュ</t>
    </rPh>
    <rPh sb="17" eb="19">
      <t>ヨウリョウ</t>
    </rPh>
    <rPh sb="20" eb="21">
      <t>タ</t>
    </rPh>
    <rPh sb="30" eb="31">
      <t>トトノ</t>
    </rPh>
    <rPh sb="32" eb="34">
      <t>シダイ</t>
    </rPh>
    <rPh sb="34" eb="36">
      <t>テイシュツ</t>
    </rPh>
    <phoneticPr fontId="3"/>
  </si>
  <si>
    <t>複数の施設(サービス)が併設されている</t>
    <rPh sb="0" eb="2">
      <t>フクスウ</t>
    </rPh>
    <rPh sb="3" eb="5">
      <t>シセツ</t>
    </rPh>
    <rPh sb="12" eb="14">
      <t>ヘイセツ</t>
    </rPh>
    <phoneticPr fontId="5"/>
  </si>
  <si>
    <t>複数の施設(サービス)が併設されていない</t>
    <rPh sb="0" eb="2">
      <t>フクスウ</t>
    </rPh>
    <rPh sb="3" eb="5">
      <t>シセツ</t>
    </rPh>
    <rPh sb="12" eb="14">
      <t>ヘイセツ</t>
    </rPh>
    <phoneticPr fontId="5"/>
  </si>
  <si>
    <t>※特養に併設されているショートステイが含まれている場合が多いので注意ください。</t>
    <rPh sb="1" eb="3">
      <t>トクヨウ</t>
    </rPh>
    <rPh sb="4" eb="6">
      <t>ヘイセツ</t>
    </rPh>
    <rPh sb="19" eb="20">
      <t>フク</t>
    </rPh>
    <rPh sb="25" eb="27">
      <t>バアイ</t>
    </rPh>
    <rPh sb="28" eb="29">
      <t>オオ</t>
    </rPh>
    <rPh sb="32" eb="34">
      <t>チュウイ</t>
    </rPh>
    <phoneticPr fontId="3"/>
  </si>
  <si>
    <t>工事施工業者等が証明した耐震性が十分であることがわかる書類（実績報告時）</t>
    <rPh sb="0" eb="2">
      <t>コウジ</t>
    </rPh>
    <rPh sb="2" eb="4">
      <t>セコウ</t>
    </rPh>
    <rPh sb="4" eb="6">
      <t>ギョウシャ</t>
    </rPh>
    <rPh sb="6" eb="7">
      <t>トウ</t>
    </rPh>
    <rPh sb="8" eb="10">
      <t>ショウメイ</t>
    </rPh>
    <rPh sb="12" eb="14">
      <t>タイシン</t>
    </rPh>
    <rPh sb="14" eb="15">
      <t>セイ</t>
    </rPh>
    <rPh sb="16" eb="18">
      <t>ジュウブン</t>
    </rPh>
    <rPh sb="27" eb="29">
      <t>ショルイ</t>
    </rPh>
    <rPh sb="30" eb="32">
      <t>ジッセキ</t>
    </rPh>
    <rPh sb="32" eb="34">
      <t>ホウコク</t>
    </rPh>
    <rPh sb="34" eb="35">
      <t>ジ</t>
    </rPh>
    <phoneticPr fontId="3"/>
  </si>
  <si>
    <t>【給水設備整備事業】チェック表</t>
    <rPh sb="1" eb="3">
      <t>キュウスイ</t>
    </rPh>
    <rPh sb="3" eb="5">
      <t>セツビ</t>
    </rPh>
    <rPh sb="5" eb="7">
      <t>セイビ</t>
    </rPh>
    <rPh sb="7" eb="9">
      <t>ジギョウ</t>
    </rPh>
    <rPh sb="14" eb="15">
      <t>ヒョウ</t>
    </rPh>
    <phoneticPr fontId="3"/>
  </si>
  <si>
    <t>給水設備のメーカー</t>
    <rPh sb="0" eb="2">
      <t>キュウスイ</t>
    </rPh>
    <rPh sb="2" eb="4">
      <t>セツビ</t>
    </rPh>
    <phoneticPr fontId="3"/>
  </si>
  <si>
    <t>給水設備の型番</t>
    <rPh sb="0" eb="2">
      <t>キュウスイ</t>
    </rPh>
    <phoneticPr fontId="3"/>
  </si>
  <si>
    <r>
      <t xml:space="preserve">　本道では、令和４年度、「地域介護・福祉空間整備等施設整備交付金」を活用して整備した非常用自家発電設備又は給水設備（以下「非常用自家発電設備等」という。）に関して、会計検査院第５局上席調査官付国土強靱化班、第２局厚生労働検査第３課、第２局厚生労働検査第１課から実地検査を受けたところです。
　その中で会計検査院より次の着眼点に基づき指摘があったことから、R４年度より、本チェック表を用いて確認を行っているものです。
</t>
    </r>
    <r>
      <rPr>
        <b/>
        <sz val="11"/>
        <color theme="1"/>
        <rFont val="游ゴシック"/>
        <family val="3"/>
        <charset val="128"/>
        <scheme val="minor"/>
      </rPr>
      <t>＜着眼点＞</t>
    </r>
    <r>
      <rPr>
        <sz val="11"/>
        <color theme="1"/>
        <rFont val="游ゴシック"/>
        <family val="2"/>
        <scheme val="minor"/>
      </rPr>
      <t xml:space="preserve">
</t>
    </r>
    <r>
      <rPr>
        <b/>
        <sz val="11"/>
        <color theme="1"/>
        <rFont val="游ゴシック"/>
        <family val="3"/>
        <charset val="128"/>
        <scheme val="minor"/>
      </rPr>
      <t>　① 設備の設置場所が適切であるか
　（津波や浸水等の水害や土砂災害等の影響を受けない場所であるか）
　② 設備の耐震性が確保されているか
　（地震により設備が転倒しないよう、アンカーボルト等で固定されているか）
　③ 設備が厳寒期に対応しうる（寒冷地）仕様となっているか
　④ 設備を設置する施設本体の耐震性が確保されているか
　（施設本体が災害等の影響により事業継続できなければ、補助の目的を達成できない）
　⑤ 補助金で整備した内容が適切であるか
　（主に、補助額に特養併設ショートに係る経費が含まれていないか）</t>
    </r>
    <rPh sb="1" eb="3">
      <t>ホンドウ</t>
    </rPh>
    <rPh sb="6" eb="8">
      <t>レイワ</t>
    </rPh>
    <rPh sb="9" eb="11">
      <t>ネンド</t>
    </rPh>
    <rPh sb="82" eb="84">
      <t>カイケイ</t>
    </rPh>
    <rPh sb="84" eb="87">
      <t>ケンサイン</t>
    </rPh>
    <rPh sb="87" eb="88">
      <t>ダイ</t>
    </rPh>
    <rPh sb="89" eb="90">
      <t>キョク</t>
    </rPh>
    <rPh sb="90" eb="92">
      <t>ジョウセキ</t>
    </rPh>
    <rPh sb="92" eb="95">
      <t>チョウサカン</t>
    </rPh>
    <rPh sb="95" eb="96">
      <t>ツキ</t>
    </rPh>
    <rPh sb="96" eb="98">
      <t>コクド</t>
    </rPh>
    <rPh sb="98" eb="101">
      <t>キョウジンカ</t>
    </rPh>
    <rPh sb="101" eb="102">
      <t>ハン</t>
    </rPh>
    <rPh sb="103" eb="104">
      <t>ダイ</t>
    </rPh>
    <rPh sb="105" eb="106">
      <t>キョク</t>
    </rPh>
    <rPh sb="106" eb="108">
      <t>コウセイ</t>
    </rPh>
    <rPh sb="108" eb="110">
      <t>ロウドウ</t>
    </rPh>
    <rPh sb="110" eb="112">
      <t>ケンサ</t>
    </rPh>
    <rPh sb="112" eb="113">
      <t>ダイ</t>
    </rPh>
    <rPh sb="114" eb="115">
      <t>カ</t>
    </rPh>
    <rPh sb="116" eb="117">
      <t>ダイ</t>
    </rPh>
    <rPh sb="118" eb="119">
      <t>キョク</t>
    </rPh>
    <rPh sb="119" eb="121">
      <t>コウセイ</t>
    </rPh>
    <rPh sb="121" eb="123">
      <t>ロウドウ</t>
    </rPh>
    <rPh sb="123" eb="126">
      <t>ケンサダイ</t>
    </rPh>
    <rPh sb="127" eb="128">
      <t>カ</t>
    </rPh>
    <rPh sb="130" eb="132">
      <t>ジッチ</t>
    </rPh>
    <rPh sb="132" eb="134">
      <t>ケンサ</t>
    </rPh>
    <rPh sb="135" eb="136">
      <t>ウ</t>
    </rPh>
    <rPh sb="148" eb="149">
      <t>ナカ</t>
    </rPh>
    <rPh sb="150" eb="152">
      <t>カイケイ</t>
    </rPh>
    <rPh sb="152" eb="155">
      <t>ケンサイン</t>
    </rPh>
    <rPh sb="157" eb="158">
      <t>ツギ</t>
    </rPh>
    <rPh sb="159" eb="162">
      <t>チャクガンテン</t>
    </rPh>
    <rPh sb="163" eb="164">
      <t>モト</t>
    </rPh>
    <rPh sb="166" eb="168">
      <t>シテキ</t>
    </rPh>
    <rPh sb="184" eb="185">
      <t>ホン</t>
    </rPh>
    <rPh sb="189" eb="190">
      <t>ヒョウ</t>
    </rPh>
    <rPh sb="191" eb="192">
      <t>モチ</t>
    </rPh>
    <rPh sb="194" eb="196">
      <t>カクニン</t>
    </rPh>
    <rPh sb="197" eb="198">
      <t>オコナ</t>
    </rPh>
    <rPh sb="209" eb="212">
      <t>チャクガンテン</t>
    </rPh>
    <phoneticPr fontId="3"/>
  </si>
  <si>
    <t>設置する地域（または最も近い観測地点）の2022年における最低気温を記載ください</t>
    <rPh sb="0" eb="2">
      <t>セッチ</t>
    </rPh>
    <rPh sb="4" eb="6">
      <t>チイキ</t>
    </rPh>
    <rPh sb="10" eb="11">
      <t>モット</t>
    </rPh>
    <rPh sb="12" eb="13">
      <t>チカ</t>
    </rPh>
    <rPh sb="14" eb="16">
      <t>カンソク</t>
    </rPh>
    <rPh sb="16" eb="18">
      <t>チテン</t>
    </rPh>
    <rPh sb="24" eb="25">
      <t>ネン</t>
    </rPh>
    <rPh sb="29" eb="31">
      <t>サイテイ</t>
    </rPh>
    <rPh sb="31" eb="33">
      <t>キオン</t>
    </rPh>
    <rPh sb="34" eb="36">
      <t>キサイ</t>
    </rPh>
    <phoneticPr fontId="3"/>
  </si>
  <si>
    <t>整備する設備の概要</t>
    <rPh sb="0" eb="2">
      <t>セイビ</t>
    </rPh>
    <rPh sb="4" eb="6">
      <t>セツビ</t>
    </rPh>
    <rPh sb="7" eb="9">
      <t>ガイヨウ</t>
    </rPh>
    <phoneticPr fontId="3"/>
  </si>
  <si>
    <t xml:space="preserve"> 確保水量（Ｌ）</t>
    <rPh sb="1" eb="3">
      <t>カクホ</t>
    </rPh>
    <rPh sb="3" eb="5">
      <t>スイリョウ</t>
    </rPh>
    <phoneticPr fontId="3"/>
  </si>
  <si>
    <t xml:space="preserve"> 取水方法</t>
    <rPh sb="1" eb="3">
      <t>シュスイ</t>
    </rPh>
    <rPh sb="3" eb="5">
      <t>ホウホウ</t>
    </rPh>
    <phoneticPr fontId="3"/>
  </si>
  <si>
    <t>⑦の確保水量を除いた容量</t>
    <rPh sb="2" eb="4">
      <t>カクホ</t>
    </rPh>
    <rPh sb="4" eb="6">
      <t>スイリョウ</t>
    </rPh>
    <rPh sb="7" eb="8">
      <t>ノゾ</t>
    </rPh>
    <rPh sb="10" eb="12">
      <t>ヨウリョウ</t>
    </rPh>
    <phoneticPr fontId="3"/>
  </si>
  <si>
    <t>備蓄水量（L）</t>
    <rPh sb="0" eb="2">
      <t>ビチク</t>
    </rPh>
    <rPh sb="2" eb="4">
      <t>スイリョウ</t>
    </rPh>
    <phoneticPr fontId="5"/>
  </si>
  <si>
    <t>給水範囲、使用量など</t>
    <rPh sb="0" eb="2">
      <t>キュウスイ</t>
    </rPh>
    <rPh sb="2" eb="4">
      <t>ハンイ</t>
    </rPh>
    <rPh sb="5" eb="8">
      <t>シヨウリョウ</t>
    </rPh>
    <phoneticPr fontId="3"/>
  </si>
  <si>
    <t>備蓄を踏まえた事業継続時間</t>
    <rPh sb="0" eb="2">
      <t>ビチク</t>
    </rPh>
    <rPh sb="3" eb="4">
      <t>フ</t>
    </rPh>
    <rPh sb="7" eb="9">
      <t>ジギョウ</t>
    </rPh>
    <rPh sb="9" eb="11">
      <t>ケイゾク</t>
    </rPh>
    <rPh sb="11" eb="13">
      <t>ジカン</t>
    </rPh>
    <phoneticPr fontId="3"/>
  </si>
  <si>
    <t>備蓄方法</t>
    <rPh sb="0" eb="2">
      <t>ビチク</t>
    </rPh>
    <rPh sb="2" eb="4">
      <t>ホウホウ</t>
    </rPh>
    <phoneticPr fontId="3"/>
  </si>
  <si>
    <t>給水設備のカタログ（使用可能周囲温度がわかるもの）</t>
    <rPh sb="0" eb="2">
      <t>キュウスイ</t>
    </rPh>
    <rPh sb="2" eb="4">
      <t>セツビ</t>
    </rPh>
    <rPh sb="10" eb="12">
      <t>シヨウ</t>
    </rPh>
    <rPh sb="12" eb="14">
      <t>カノウ</t>
    </rPh>
    <rPh sb="14" eb="16">
      <t>シュウイ</t>
    </rPh>
    <rPh sb="16" eb="18">
      <t>オンド</t>
    </rPh>
    <phoneticPr fontId="3"/>
  </si>
  <si>
    <t>設置する地域（または最も近い観測地点）の2022年における最低気温がわかるもの</t>
    <phoneticPr fontId="3"/>
  </si>
  <si>
    <t>飲料用ペットボトル　2L × 12本</t>
    <rPh sb="0" eb="3">
      <t>インリョウヨウ</t>
    </rPh>
    <rPh sb="17" eb="18">
      <t>ホン</t>
    </rPh>
    <phoneticPr fontId="3"/>
  </si>
  <si>
    <t>耐震性を確保した施工計画になっている</t>
    <rPh sb="0" eb="2">
      <t>タイシン</t>
    </rPh>
    <rPh sb="2" eb="3">
      <t>セイ</t>
    </rPh>
    <rPh sb="4" eb="6">
      <t>カクホ</t>
    </rPh>
    <rPh sb="8" eb="10">
      <t>セコウ</t>
    </rPh>
    <rPh sb="10" eb="12">
      <t>ケイカク</t>
    </rPh>
    <phoneticPr fontId="5"/>
  </si>
  <si>
    <t>河川氾濫による想定浸水深が0.5mであるため、給水設備の設置高を1.0mにして対策。</t>
    <rPh sb="0" eb="2">
      <t>カセン</t>
    </rPh>
    <rPh sb="2" eb="4">
      <t>ハンラン</t>
    </rPh>
    <rPh sb="7" eb="9">
      <t>ソウテイ</t>
    </rPh>
    <rPh sb="9" eb="11">
      <t>シンスイ</t>
    </rPh>
    <rPh sb="11" eb="12">
      <t>シン</t>
    </rPh>
    <rPh sb="23" eb="25">
      <t>キュウスイ</t>
    </rPh>
    <rPh sb="25" eb="27">
      <t>セツビ</t>
    </rPh>
    <rPh sb="28" eb="30">
      <t>セッチ</t>
    </rPh>
    <rPh sb="30" eb="31">
      <t>ダカ</t>
    </rPh>
    <rPh sb="39" eb="41">
      <t>タイサク</t>
    </rPh>
    <phoneticPr fontId="3"/>
  </si>
  <si>
    <t xml:space="preserve"> 飲料用 3Ｌ/日 × 30人 ＝ 90Ｌ</t>
    <rPh sb="1" eb="4">
      <t>インリョウヨウ</t>
    </rPh>
    <rPh sb="8" eb="9">
      <t>ニチ</t>
    </rPh>
    <rPh sb="14" eb="15">
      <t>ニン</t>
    </rPh>
    <phoneticPr fontId="3"/>
  </si>
  <si>
    <t xml:space="preserve"> 受水槽</t>
    <rPh sb="1" eb="4">
      <t>ジュスイソウ</t>
    </rPh>
    <phoneticPr fontId="3"/>
  </si>
  <si>
    <t>災害時における１日使用水量（Ｌ）</t>
    <rPh sb="0" eb="2">
      <t>サイガイ</t>
    </rPh>
    <rPh sb="2" eb="3">
      <t>ジ</t>
    </rPh>
    <rPh sb="8" eb="9">
      <t>ニチ</t>
    </rPh>
    <rPh sb="9" eb="11">
      <t>シヨウ</t>
    </rPh>
    <rPh sb="11" eb="13">
      <t>スイリョウ</t>
    </rPh>
    <phoneticPr fontId="3"/>
  </si>
  <si>
    <t xml:space="preserve"> 停電時の給水方法</t>
    <rPh sb="1" eb="4">
      <t>テイデンジ</t>
    </rPh>
    <rPh sb="5" eb="7">
      <t>キュウスイ</t>
    </rPh>
    <rPh sb="7" eb="9">
      <t>ホウホウ</t>
    </rPh>
    <phoneticPr fontId="3"/>
  </si>
  <si>
    <t>非常用自家発電設備に接続済み</t>
    <rPh sb="0" eb="3">
      <t>ヒジョウヨウ</t>
    </rPh>
    <rPh sb="3" eb="5">
      <t>ジカ</t>
    </rPh>
    <rPh sb="5" eb="7">
      <t>ハツデン</t>
    </rPh>
    <rPh sb="7" eb="9">
      <t>セツビ</t>
    </rPh>
    <rPh sb="10" eb="12">
      <t>セツゾク</t>
    </rPh>
    <rPh sb="12" eb="13">
      <t>ズ</t>
    </rPh>
    <phoneticPr fontId="3"/>
  </si>
  <si>
    <t>近隣の店舗から提供を受けて72時間以上の事業継続が可能。</t>
    <rPh sb="0" eb="2">
      <t>キンリン</t>
    </rPh>
    <rPh sb="3" eb="5">
      <t>テンポ</t>
    </rPh>
    <rPh sb="7" eb="9">
      <t>テイキョウ</t>
    </rPh>
    <rPh sb="10" eb="11">
      <t>ウ</t>
    </rPh>
    <rPh sb="15" eb="17">
      <t>ジカン</t>
    </rPh>
    <rPh sb="17" eb="19">
      <t>イジョウ</t>
    </rPh>
    <rPh sb="20" eb="22">
      <t>ジギョウ</t>
    </rPh>
    <rPh sb="22" eb="24">
      <t>ケイゾク</t>
    </rPh>
    <rPh sb="25" eb="27">
      <t>カノウ</t>
    </rPh>
    <phoneticPr fontId="3"/>
  </si>
  <si>
    <t>給水設備の種類</t>
    <rPh sb="0" eb="2">
      <t>キュウスイ</t>
    </rPh>
    <rPh sb="5" eb="7">
      <t>シュルイ</t>
    </rPh>
    <phoneticPr fontId="3"/>
  </si>
  <si>
    <t>受水槽</t>
    <rPh sb="0" eb="3">
      <t>ジュスイソウ</t>
    </rPh>
    <phoneticPr fontId="3"/>
  </si>
  <si>
    <t>Ｒ5.6</t>
    <phoneticPr fontId="3"/>
  </si>
  <si>
    <r>
      <rPr>
        <b/>
        <sz val="11"/>
        <color theme="1"/>
        <rFont val="游ゴシック"/>
        <family val="3"/>
        <charset val="128"/>
        <scheme val="minor"/>
      </rPr>
      <t>確認事項①</t>
    </r>
    <r>
      <rPr>
        <sz val="11"/>
        <color theme="1"/>
        <rFont val="游ゴシック"/>
        <family val="3"/>
        <charset val="128"/>
        <scheme val="minor"/>
      </rPr>
      <t>：非常用自家発電設備等は災害等による停電時に活用するものであることから、設置場所については災害等の影響を受けない場所とするよう努めることとされています。市町村が定める被害想定による影響を受けない対策等を伺います。</t>
    </r>
    <rPh sb="41" eb="43">
      <t>セッチ</t>
    </rPh>
    <rPh sb="43" eb="45">
      <t>バショ</t>
    </rPh>
    <rPh sb="50" eb="52">
      <t>サイガイ</t>
    </rPh>
    <rPh sb="52" eb="53">
      <t>トウ</t>
    </rPh>
    <rPh sb="54" eb="56">
      <t>エイキョウ</t>
    </rPh>
    <rPh sb="57" eb="58">
      <t>ウ</t>
    </rPh>
    <rPh sb="61" eb="63">
      <t>バショ</t>
    </rPh>
    <rPh sb="68" eb="69">
      <t>ツト</t>
    </rPh>
    <rPh sb="81" eb="84">
      <t>シチョウソン</t>
    </rPh>
    <rPh sb="85" eb="86">
      <t>サダ</t>
    </rPh>
    <rPh sb="88" eb="90">
      <t>ヒガイ</t>
    </rPh>
    <rPh sb="90" eb="92">
      <t>ソウテイ</t>
    </rPh>
    <rPh sb="95" eb="97">
      <t>エイキョウ</t>
    </rPh>
    <rPh sb="98" eb="99">
      <t>ウ</t>
    </rPh>
    <rPh sb="102" eb="104">
      <t>タイサク</t>
    </rPh>
    <rPh sb="104" eb="105">
      <t>トウ</t>
    </rPh>
    <rPh sb="106" eb="107">
      <t>ウカガ</t>
    </rPh>
    <phoneticPr fontId="3"/>
  </si>
  <si>
    <r>
      <rPr>
        <b/>
        <sz val="11"/>
        <color theme="1"/>
        <rFont val="游ゴシック"/>
        <family val="3"/>
        <charset val="128"/>
        <scheme val="minor"/>
      </rPr>
      <t>確認事項②</t>
    </r>
    <r>
      <rPr>
        <sz val="11"/>
        <color theme="1"/>
        <rFont val="游ゴシック"/>
        <family val="2"/>
        <scheme val="minor"/>
      </rPr>
      <t>：非常用自家発電設備等は災害等による停電時に活用するものであることから、地震などで転倒することがないよう耐震性を確保する必要があります。また、国は、事務連絡「６．留意事項」（３）のとおり、耐震性を確保することを要件として明示してきており、耐震強度計算書など、耐震性が確保されていることがわかる資料を整備しておくこととされています。今回整備する</t>
    </r>
    <r>
      <rPr>
        <b/>
        <sz val="11"/>
        <color theme="1"/>
        <rFont val="游ゴシック"/>
        <family val="3"/>
        <charset val="128"/>
        <scheme val="minor"/>
      </rPr>
      <t>給水設備</t>
    </r>
    <r>
      <rPr>
        <sz val="11"/>
        <color theme="1"/>
        <rFont val="游ゴシック"/>
        <family val="2"/>
        <scheme val="minor"/>
      </rPr>
      <t>が耐震強度計算などによる強度を備えたアンカーボルトで固定するなど、耐震性を確保して施工することとなっているか伺います。</t>
    </r>
    <rPh sb="0" eb="2">
      <t>カクニン</t>
    </rPh>
    <rPh sb="57" eb="60">
      <t>タイシンセイ</t>
    </rPh>
    <rPh sb="61" eb="63">
      <t>カクホ</t>
    </rPh>
    <rPh sb="65" eb="67">
      <t>ヒツヨウ</t>
    </rPh>
    <rPh sb="76" eb="77">
      <t>クニ</t>
    </rPh>
    <rPh sb="79" eb="81">
      <t>ジム</t>
    </rPh>
    <rPh sb="81" eb="83">
      <t>レンラク</t>
    </rPh>
    <rPh sb="86" eb="88">
      <t>リュウイ</t>
    </rPh>
    <rPh sb="88" eb="90">
      <t>ジコウ</t>
    </rPh>
    <rPh sb="99" eb="102">
      <t>タイシンセイ</t>
    </rPh>
    <rPh sb="103" eb="105">
      <t>カクホ</t>
    </rPh>
    <rPh sb="110" eb="112">
      <t>ヨウケン</t>
    </rPh>
    <rPh sb="115" eb="117">
      <t>メイジ</t>
    </rPh>
    <rPh sb="124" eb="126">
      <t>タイシン</t>
    </rPh>
    <rPh sb="126" eb="128">
      <t>キョウド</t>
    </rPh>
    <rPh sb="128" eb="131">
      <t>ケイサンショ</t>
    </rPh>
    <rPh sb="134" eb="137">
      <t>タイシンセイ</t>
    </rPh>
    <rPh sb="138" eb="140">
      <t>カクホ</t>
    </rPh>
    <rPh sb="151" eb="153">
      <t>シリョウ</t>
    </rPh>
    <rPh sb="154" eb="156">
      <t>セイビ</t>
    </rPh>
    <rPh sb="170" eb="172">
      <t>コンカイ</t>
    </rPh>
    <rPh sb="172" eb="174">
      <t>セイビ</t>
    </rPh>
    <rPh sb="176" eb="178">
      <t>キュウスイ</t>
    </rPh>
    <rPh sb="178" eb="180">
      <t>セツビ</t>
    </rPh>
    <rPh sb="181" eb="183">
      <t>タイシン</t>
    </rPh>
    <rPh sb="183" eb="185">
      <t>キョウド</t>
    </rPh>
    <rPh sb="185" eb="187">
      <t>ケイサン</t>
    </rPh>
    <rPh sb="192" eb="194">
      <t>キョウド</t>
    </rPh>
    <rPh sb="195" eb="196">
      <t>ソナ</t>
    </rPh>
    <rPh sb="234" eb="235">
      <t>ウカガ</t>
    </rPh>
    <phoneticPr fontId="3"/>
  </si>
  <si>
    <r>
      <rPr>
        <b/>
        <sz val="11"/>
        <color theme="1"/>
        <rFont val="游ゴシック"/>
        <family val="3"/>
        <charset val="128"/>
        <scheme val="minor"/>
      </rPr>
      <t>確認事項③</t>
    </r>
    <r>
      <rPr>
        <sz val="11"/>
        <color theme="1"/>
        <rFont val="游ゴシック"/>
        <family val="2"/>
        <scheme val="minor"/>
      </rPr>
      <t>：災害等による停電が厳寒期に発生することも考えられることから、今回整備する</t>
    </r>
    <r>
      <rPr>
        <b/>
        <sz val="11"/>
        <color theme="1"/>
        <rFont val="游ゴシック"/>
        <family val="3"/>
        <charset val="128"/>
        <scheme val="minor"/>
      </rPr>
      <t>給水設備</t>
    </r>
    <r>
      <rPr>
        <sz val="11"/>
        <color theme="1"/>
        <rFont val="游ゴシック"/>
        <family val="2"/>
        <scheme val="minor"/>
      </rPr>
      <t>の使用条件（周囲温度）が整備する地域の気候（気温）に適しているか確認します。</t>
    </r>
    <rPh sb="0" eb="2">
      <t>カクニン</t>
    </rPh>
    <rPh sb="6" eb="8">
      <t>サイガイ</t>
    </rPh>
    <rPh sb="8" eb="9">
      <t>トウ</t>
    </rPh>
    <rPh sb="12" eb="14">
      <t>テイデン</t>
    </rPh>
    <rPh sb="15" eb="18">
      <t>ゲンカンキ</t>
    </rPh>
    <rPh sb="19" eb="21">
      <t>ハッセイ</t>
    </rPh>
    <rPh sb="36" eb="38">
      <t>コンカイ</t>
    </rPh>
    <rPh sb="38" eb="40">
      <t>セイビ</t>
    </rPh>
    <rPh sb="42" eb="44">
      <t>キュウスイ</t>
    </rPh>
    <rPh sb="44" eb="46">
      <t>セツビ</t>
    </rPh>
    <rPh sb="47" eb="49">
      <t>シヨウ</t>
    </rPh>
    <rPh sb="49" eb="51">
      <t>ジョウケン</t>
    </rPh>
    <rPh sb="52" eb="54">
      <t>シュウイ</t>
    </rPh>
    <rPh sb="54" eb="56">
      <t>オンド</t>
    </rPh>
    <rPh sb="58" eb="60">
      <t>セイビ</t>
    </rPh>
    <rPh sb="62" eb="64">
      <t>チイキ</t>
    </rPh>
    <rPh sb="65" eb="67">
      <t>キコウ</t>
    </rPh>
    <rPh sb="68" eb="70">
      <t>キオン</t>
    </rPh>
    <rPh sb="72" eb="73">
      <t>テキ</t>
    </rPh>
    <rPh sb="78" eb="80">
      <t>カクニン</t>
    </rPh>
    <phoneticPr fontId="3"/>
  </si>
  <si>
    <r>
      <rPr>
        <b/>
        <sz val="11"/>
        <color theme="1"/>
        <rFont val="游ゴシック"/>
        <family val="3"/>
        <charset val="128"/>
        <scheme val="minor"/>
      </rPr>
      <t>確認事項④</t>
    </r>
    <r>
      <rPr>
        <sz val="11"/>
        <color theme="1"/>
        <rFont val="游ゴシック"/>
        <family val="2"/>
        <scheme val="minor"/>
      </rPr>
      <t>：</t>
    </r>
    <r>
      <rPr>
        <b/>
        <sz val="11"/>
        <color theme="1"/>
        <rFont val="游ゴシック"/>
        <family val="3"/>
        <charset val="128"/>
        <scheme val="minor"/>
      </rPr>
      <t>給水設備</t>
    </r>
    <r>
      <rPr>
        <sz val="11"/>
        <color theme="1"/>
        <rFont val="游ゴシック"/>
        <family val="2"/>
        <scheme val="minor"/>
      </rPr>
      <t>を整備する施設の耐震性について次からあてはまるものをお選びください。</t>
    </r>
    <rPh sb="0" eb="2">
      <t>カクニン</t>
    </rPh>
    <rPh sb="6" eb="8">
      <t>キュウスイ</t>
    </rPh>
    <rPh sb="8" eb="10">
      <t>セツビ</t>
    </rPh>
    <rPh sb="11" eb="13">
      <t>セイビ</t>
    </rPh>
    <rPh sb="15" eb="17">
      <t>シセツ</t>
    </rPh>
    <rPh sb="18" eb="21">
      <t>タイシンセイ</t>
    </rPh>
    <rPh sb="25" eb="26">
      <t>ツギ</t>
    </rPh>
    <rPh sb="37" eb="38">
      <t>エラ</t>
    </rPh>
    <phoneticPr fontId="3"/>
  </si>
  <si>
    <r>
      <rPr>
        <b/>
        <sz val="11"/>
        <color theme="1"/>
        <rFont val="游ゴシック"/>
        <family val="3"/>
        <charset val="128"/>
        <scheme val="minor"/>
      </rPr>
      <t>確認事項⑤</t>
    </r>
    <r>
      <rPr>
        <sz val="11"/>
        <color theme="1"/>
        <rFont val="游ゴシック"/>
        <family val="2"/>
        <scheme val="minor"/>
      </rPr>
      <t>：補助の対象となる施設等は交付要綱等で定められています。整備する</t>
    </r>
    <r>
      <rPr>
        <b/>
        <sz val="11"/>
        <color theme="1"/>
        <rFont val="游ゴシック"/>
        <family val="3"/>
        <charset val="128"/>
        <scheme val="minor"/>
      </rPr>
      <t>給水設備</t>
    </r>
    <r>
      <rPr>
        <sz val="11"/>
        <color theme="1"/>
        <rFont val="游ゴシック"/>
        <family val="2"/>
        <scheme val="minor"/>
      </rPr>
      <t>により給水されるエリアに補助対象外の施設等が含まれていないか伺います。次からあてはまるものをお選びください。</t>
    </r>
    <rPh sb="0" eb="2">
      <t>カクニン</t>
    </rPh>
    <rPh sb="6" eb="8">
      <t>ホジョ</t>
    </rPh>
    <rPh sb="9" eb="11">
      <t>タイショウ</t>
    </rPh>
    <rPh sb="14" eb="16">
      <t>シセツ</t>
    </rPh>
    <rPh sb="16" eb="17">
      <t>トウ</t>
    </rPh>
    <rPh sb="18" eb="20">
      <t>コウフ</t>
    </rPh>
    <rPh sb="20" eb="22">
      <t>ヨウコウ</t>
    </rPh>
    <rPh sb="22" eb="23">
      <t>トウ</t>
    </rPh>
    <rPh sb="24" eb="25">
      <t>サダ</t>
    </rPh>
    <rPh sb="33" eb="35">
      <t>セイビ</t>
    </rPh>
    <rPh sb="37" eb="39">
      <t>キュウスイ</t>
    </rPh>
    <rPh sb="39" eb="41">
      <t>セツビ</t>
    </rPh>
    <rPh sb="44" eb="46">
      <t>キュウスイ</t>
    </rPh>
    <rPh sb="53" eb="55">
      <t>ホジョ</t>
    </rPh>
    <rPh sb="55" eb="58">
      <t>タイショウガイ</t>
    </rPh>
    <rPh sb="59" eb="61">
      <t>シセツ</t>
    </rPh>
    <rPh sb="61" eb="62">
      <t>トウ</t>
    </rPh>
    <rPh sb="63" eb="64">
      <t>フク</t>
    </rPh>
    <rPh sb="71" eb="72">
      <t>ウカガ</t>
    </rPh>
    <rPh sb="76" eb="77">
      <t>ツギ</t>
    </rPh>
    <rPh sb="88" eb="89">
      <t>エラ</t>
    </rPh>
    <phoneticPr fontId="3"/>
  </si>
  <si>
    <r>
      <rPr>
        <b/>
        <sz val="11"/>
        <color theme="1"/>
        <rFont val="游ゴシック"/>
        <family val="3"/>
        <charset val="128"/>
        <scheme val="minor"/>
      </rPr>
      <t>確認事項⑥</t>
    </r>
    <r>
      <rPr>
        <sz val="11"/>
        <color theme="1"/>
        <rFont val="游ゴシック"/>
        <family val="2"/>
        <scheme val="minor"/>
      </rPr>
      <t>：</t>
    </r>
    <r>
      <rPr>
        <b/>
        <sz val="11"/>
        <color theme="1"/>
        <rFont val="游ゴシック"/>
        <family val="3"/>
        <charset val="128"/>
        <scheme val="minor"/>
      </rPr>
      <t>給水設備</t>
    </r>
    <r>
      <rPr>
        <sz val="11"/>
        <color theme="1"/>
        <rFont val="游ゴシック"/>
        <family val="2"/>
        <scheme val="minor"/>
      </rPr>
      <t>を設置するに当たり、給水範囲、給水量及び取水方法について検討していますか。該当する方に「○」を記入してください。</t>
    </r>
    <rPh sb="0" eb="2">
      <t>カクニン</t>
    </rPh>
    <rPh sb="6" eb="8">
      <t>キュウスイ</t>
    </rPh>
    <rPh sb="8" eb="10">
      <t>セツビ</t>
    </rPh>
    <rPh sb="11" eb="13">
      <t>セッチ</t>
    </rPh>
    <rPh sb="16" eb="17">
      <t>ア</t>
    </rPh>
    <rPh sb="20" eb="22">
      <t>キュウスイ</t>
    </rPh>
    <rPh sb="22" eb="24">
      <t>ハンイ</t>
    </rPh>
    <rPh sb="25" eb="27">
      <t>キュウスイ</t>
    </rPh>
    <rPh sb="27" eb="28">
      <t>リョウ</t>
    </rPh>
    <rPh sb="28" eb="29">
      <t>オヨ</t>
    </rPh>
    <rPh sb="30" eb="32">
      <t>シュスイ</t>
    </rPh>
    <rPh sb="32" eb="34">
      <t>ホウホウ</t>
    </rPh>
    <rPh sb="38" eb="40">
      <t>ケントウ</t>
    </rPh>
    <rPh sb="47" eb="49">
      <t>ガイトウ</t>
    </rPh>
    <rPh sb="51" eb="52">
      <t>カタ</t>
    </rPh>
    <rPh sb="57" eb="59">
      <t>キニュウ</t>
    </rPh>
    <phoneticPr fontId="3"/>
  </si>
  <si>
    <r>
      <rPr>
        <b/>
        <sz val="11"/>
        <color theme="1"/>
        <rFont val="游ゴシック"/>
        <family val="3"/>
        <charset val="128"/>
        <scheme val="minor"/>
      </rPr>
      <t>確認事項⑦</t>
    </r>
    <r>
      <rPr>
        <sz val="11"/>
        <color theme="1"/>
        <rFont val="游ゴシック"/>
        <family val="2"/>
        <scheme val="minor"/>
      </rPr>
      <t>：整備予定の</t>
    </r>
    <r>
      <rPr>
        <b/>
        <sz val="11"/>
        <color theme="1"/>
        <rFont val="游ゴシック"/>
        <family val="3"/>
        <charset val="128"/>
        <scheme val="minor"/>
      </rPr>
      <t>給水設備</t>
    </r>
    <r>
      <rPr>
        <sz val="11"/>
        <color theme="1"/>
        <rFont val="游ゴシック"/>
        <family val="2"/>
        <scheme val="minor"/>
      </rPr>
      <t>について記入してください。</t>
    </r>
    <rPh sb="0" eb="2">
      <t>カクニン</t>
    </rPh>
    <rPh sb="6" eb="8">
      <t>セイビ</t>
    </rPh>
    <rPh sb="8" eb="10">
      <t>ヨテイ</t>
    </rPh>
    <rPh sb="11" eb="13">
      <t>キュウスイ</t>
    </rPh>
    <rPh sb="13" eb="15">
      <t>セツビ</t>
    </rPh>
    <rPh sb="19" eb="21">
      <t>キニュウ</t>
    </rPh>
    <phoneticPr fontId="3"/>
  </si>
  <si>
    <r>
      <rPr>
        <b/>
        <sz val="11"/>
        <color theme="1"/>
        <rFont val="游ゴシック"/>
        <family val="3"/>
        <charset val="128"/>
        <scheme val="minor"/>
      </rPr>
      <t>確認事項⑧</t>
    </r>
    <r>
      <rPr>
        <sz val="11"/>
        <color theme="1"/>
        <rFont val="游ゴシック"/>
        <family val="2"/>
        <scheme val="minor"/>
      </rPr>
      <t>：整備する</t>
    </r>
    <r>
      <rPr>
        <b/>
        <sz val="11"/>
        <color theme="1"/>
        <rFont val="游ゴシック"/>
        <family val="3"/>
        <charset val="128"/>
        <scheme val="minor"/>
      </rPr>
      <t>給水設備</t>
    </r>
    <r>
      <rPr>
        <sz val="11"/>
        <color theme="1"/>
        <rFont val="游ゴシック"/>
        <family val="2"/>
        <scheme val="minor"/>
      </rPr>
      <t>は発災後72時間以上事業継続が可能となるものである必要があります。⑦ の「確保水量」が72時間（１日の使用水量×３）に満たない場合、必要な水量を確保して72時間以上事業継続が可能な体制を築く必要があります。別途、備蓄している水量（L）、近隣のコンビニエンスストア等と飲料の優先協定のようなものの締結の有無等、72時間以上事業を継続するための対策について記入してください。</t>
    </r>
    <rPh sb="0" eb="2">
      <t>カクニン</t>
    </rPh>
    <rPh sb="6" eb="8">
      <t>セイビ</t>
    </rPh>
    <rPh sb="10" eb="12">
      <t>キュウスイ</t>
    </rPh>
    <rPh sb="12" eb="14">
      <t>セツビ</t>
    </rPh>
    <rPh sb="15" eb="18">
      <t>ハッサイゴ</t>
    </rPh>
    <rPh sb="20" eb="22">
      <t>ジカン</t>
    </rPh>
    <rPh sb="22" eb="24">
      <t>イジョウ</t>
    </rPh>
    <rPh sb="24" eb="26">
      <t>ジギョウ</t>
    </rPh>
    <rPh sb="26" eb="28">
      <t>ケイゾク</t>
    </rPh>
    <rPh sb="29" eb="31">
      <t>カノウ</t>
    </rPh>
    <rPh sb="39" eb="41">
      <t>ヒツヨウ</t>
    </rPh>
    <rPh sb="51" eb="53">
      <t>カクホ</t>
    </rPh>
    <rPh sb="53" eb="55">
      <t>スイリョウ</t>
    </rPh>
    <rPh sb="59" eb="61">
      <t>ジカン</t>
    </rPh>
    <rPh sb="63" eb="64">
      <t>ニチ</t>
    </rPh>
    <rPh sb="65" eb="67">
      <t>シヨウ</t>
    </rPh>
    <rPh sb="67" eb="69">
      <t>スイリョウ</t>
    </rPh>
    <rPh sb="73" eb="74">
      <t>ミ</t>
    </rPh>
    <rPh sb="77" eb="79">
      <t>バアイ</t>
    </rPh>
    <rPh sb="80" eb="82">
      <t>ヒツヨウ</t>
    </rPh>
    <rPh sb="83" eb="85">
      <t>スイリョウ</t>
    </rPh>
    <rPh sb="86" eb="88">
      <t>カクホ</t>
    </rPh>
    <rPh sb="92" eb="94">
      <t>ジカン</t>
    </rPh>
    <rPh sb="94" eb="96">
      <t>イジョウ</t>
    </rPh>
    <rPh sb="96" eb="98">
      <t>ジギョウ</t>
    </rPh>
    <rPh sb="98" eb="100">
      <t>ケイゾク</t>
    </rPh>
    <rPh sb="101" eb="103">
      <t>カノウ</t>
    </rPh>
    <rPh sb="104" eb="106">
      <t>タイセイ</t>
    </rPh>
    <rPh sb="107" eb="108">
      <t>キズ</t>
    </rPh>
    <rPh sb="109" eb="111">
      <t>ヒツヨウ</t>
    </rPh>
    <rPh sb="117" eb="119">
      <t>ベット</t>
    </rPh>
    <rPh sb="120" eb="122">
      <t>ビチク</t>
    </rPh>
    <rPh sb="126" eb="128">
      <t>スイリョウ</t>
    </rPh>
    <rPh sb="147" eb="149">
      <t>インリョウ</t>
    </rPh>
    <rPh sb="161" eb="163">
      <t>テイケツ</t>
    </rPh>
    <rPh sb="164" eb="166">
      <t>ウム</t>
    </rPh>
    <rPh sb="166" eb="167">
      <t>トウ</t>
    </rPh>
    <rPh sb="170" eb="172">
      <t>ジカン</t>
    </rPh>
    <rPh sb="172" eb="174">
      <t>イジョウ</t>
    </rPh>
    <rPh sb="174" eb="176">
      <t>ジギョウ</t>
    </rPh>
    <rPh sb="177" eb="179">
      <t>ケイゾク</t>
    </rPh>
    <rPh sb="184" eb="186">
      <t>タイサク</t>
    </rPh>
    <phoneticPr fontId="3"/>
  </si>
  <si>
    <r>
      <rPr>
        <b/>
        <sz val="11"/>
        <color theme="1"/>
        <rFont val="游ゴシック"/>
        <family val="3"/>
        <charset val="128"/>
        <scheme val="minor"/>
      </rPr>
      <t>確認事項④</t>
    </r>
    <r>
      <rPr>
        <sz val="11"/>
        <color theme="1"/>
        <rFont val="游ゴシック"/>
        <family val="2"/>
        <scheme val="minor"/>
      </rPr>
      <t>：非常用自家発電設備等を整備する施設の耐震性について次からあてはまるものをお選びください。</t>
    </r>
    <rPh sb="0" eb="2">
      <t>カクニン</t>
    </rPh>
    <rPh sb="6" eb="9">
      <t>ヒジョウヨウ</t>
    </rPh>
    <rPh sb="9" eb="12">
      <t>ジカハツ</t>
    </rPh>
    <rPh sb="12" eb="13">
      <t>デン</t>
    </rPh>
    <rPh sb="13" eb="15">
      <t>セツビ</t>
    </rPh>
    <rPh sb="15" eb="16">
      <t>トウ</t>
    </rPh>
    <rPh sb="17" eb="19">
      <t>セイビ</t>
    </rPh>
    <rPh sb="21" eb="23">
      <t>シセツ</t>
    </rPh>
    <rPh sb="24" eb="27">
      <t>タイシンセイ</t>
    </rPh>
    <rPh sb="31" eb="32">
      <t>ツギ</t>
    </rPh>
    <rPh sb="43" eb="44">
      <t>エラ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</si>
</sst>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2"/>
      <scheme val="minor"/>
    </font>
    <font>
      <sz val="8"/>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4"/>
      <color theme="1"/>
      <name val="游ゴシック"/>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215">
    <xf numFmtId="0" fontId="0" fillId="0" borderId="0" xfId="0"/>
    <xf numFmtId="0" fontId="0" fillId="0" borderId="0" xfId="0" applyAlignment="1">
      <alignment horizontal="left"/>
    </xf>
    <xf numFmtId="0" fontId="0" fillId="0" borderId="4" xfId="0" applyBorder="1" applyAlignment="1">
      <alignment horizontal="center" vertical="center"/>
    </xf>
    <xf numFmtId="0" fontId="9" fillId="0" borderId="0" xfId="0" applyFont="1" applyAlignment="1">
      <alignment horizontal="left"/>
    </xf>
    <xf numFmtId="0" fontId="4" fillId="2" borderId="4"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0" fillId="0" borderId="6" xfId="0" applyBorder="1" applyAlignment="1">
      <alignment horizontal="left"/>
    </xf>
    <xf numFmtId="56" fontId="10" fillId="0" borderId="1" xfId="0" quotePrefix="1" applyNumberFormat="1" applyFont="1" applyFill="1" applyBorder="1" applyAlignment="1" applyProtection="1">
      <alignment horizontal="center" vertical="center" shrinkToFit="1"/>
      <protection locked="0"/>
    </xf>
    <xf numFmtId="0" fontId="10" fillId="0" borderId="1" xfId="0" quotePrefix="1" applyFont="1" applyFill="1" applyBorder="1" applyAlignment="1" applyProtection="1">
      <alignment horizontal="center" vertical="center" shrinkToFit="1"/>
      <protection locked="0"/>
    </xf>
    <xf numFmtId="56" fontId="0" fillId="0" borderId="1" xfId="0" quotePrefix="1" applyNumberFormat="1" applyBorder="1" applyAlignment="1">
      <alignment horizontal="center" vertical="center"/>
    </xf>
    <xf numFmtId="0" fontId="0" fillId="0" borderId="0" xfId="0" applyAlignment="1">
      <alignment horizontal="left" vertical="center" wrapText="1"/>
    </xf>
    <xf numFmtId="0" fontId="11" fillId="0" borderId="0" xfId="0" applyFont="1" applyFill="1" applyBorder="1" applyAlignment="1" applyProtection="1">
      <alignment horizontal="left" vertical="center" shrinkToFit="1"/>
      <protection locked="0"/>
    </xf>
    <xf numFmtId="0" fontId="0" fillId="0" borderId="4" xfId="0" applyBorder="1" applyAlignment="1">
      <alignment horizontal="center" vertical="center"/>
    </xf>
    <xf numFmtId="0" fontId="0" fillId="0" borderId="0" xfId="0" applyAlignment="1">
      <alignment horizontal="left"/>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protection locked="0"/>
    </xf>
    <xf numFmtId="0" fontId="9"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quotePrefix="1" applyAlignment="1">
      <alignment horizontal="center" vertical="center"/>
    </xf>
    <xf numFmtId="0" fontId="0" fillId="0" borderId="4" xfId="0" quotePrefix="1" applyBorder="1" applyAlignment="1">
      <alignment horizontal="center" vertical="center"/>
    </xf>
    <xf numFmtId="56" fontId="0" fillId="0" borderId="4" xfId="0" quotePrefix="1" applyNumberFormat="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xf>
    <xf numFmtId="0" fontId="10"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protection locked="0"/>
    </xf>
    <xf numFmtId="0" fontId="0" fillId="0" borderId="3" xfId="0" applyBorder="1" applyAlignment="1">
      <alignment horizontal="center" vertical="center"/>
    </xf>
    <xf numFmtId="0" fontId="11" fillId="4" borderId="0" xfId="1" applyFont="1" applyFill="1">
      <alignment vertical="center"/>
    </xf>
    <xf numFmtId="0" fontId="9" fillId="4" borderId="0" xfId="1" applyFont="1" applyFill="1">
      <alignment vertical="center"/>
    </xf>
    <xf numFmtId="0" fontId="6" fillId="4" borderId="14" xfId="1" applyFont="1" applyFill="1" applyBorder="1" applyAlignment="1">
      <alignment horizontal="center" vertical="center" wrapText="1"/>
    </xf>
    <xf numFmtId="0" fontId="11" fillId="4" borderId="4" xfId="1" applyFont="1" applyFill="1" applyBorder="1" applyAlignment="1">
      <alignment horizontal="right" vertical="center"/>
    </xf>
    <xf numFmtId="0" fontId="11" fillId="4" borderId="4" xfId="1" applyFont="1" applyFill="1" applyBorder="1">
      <alignment vertical="center"/>
    </xf>
    <xf numFmtId="0" fontId="11" fillId="4" borderId="9"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1" fillId="4" borderId="0" xfId="1" applyFont="1" applyFill="1" applyAlignment="1">
      <alignment horizontal="center" vertical="center"/>
    </xf>
    <xf numFmtId="0" fontId="11" fillId="4" borderId="0" xfId="1" applyFont="1" applyFill="1" applyAlignment="1">
      <alignment horizontal="left" vertical="center"/>
    </xf>
    <xf numFmtId="0" fontId="11" fillId="4" borderId="0" xfId="1" applyFont="1" applyFill="1" applyBorder="1" applyAlignment="1">
      <alignment horizontal="center" vertical="center"/>
    </xf>
    <xf numFmtId="0" fontId="1" fillId="4" borderId="0" xfId="1" applyFont="1" applyFill="1" applyAlignment="1">
      <alignment vertical="center"/>
    </xf>
    <xf numFmtId="0" fontId="1" fillId="4" borderId="0" xfId="1" applyFont="1" applyFill="1" applyAlignment="1">
      <alignment horizontal="center" vertical="center"/>
    </xf>
    <xf numFmtId="0" fontId="11" fillId="4" borderId="4" xfId="1" applyFont="1" applyFill="1" applyBorder="1" applyAlignment="1">
      <alignment vertical="center" shrinkToFit="1"/>
    </xf>
    <xf numFmtId="0" fontId="6" fillId="4" borderId="4" xfId="1" applyFont="1" applyFill="1" applyBorder="1" applyAlignment="1">
      <alignment vertical="center" shrinkToFit="1"/>
    </xf>
    <xf numFmtId="0" fontId="11" fillId="4" borderId="4" xfId="1" applyFont="1" applyFill="1" applyBorder="1" applyAlignment="1">
      <alignment horizontal="center" vertical="center" shrinkToFit="1"/>
    </xf>
    <xf numFmtId="0" fontId="11" fillId="4" borderId="4" xfId="1" applyFont="1" applyFill="1" applyBorder="1" applyAlignment="1">
      <alignment horizontal="right" vertical="center"/>
    </xf>
    <xf numFmtId="0" fontId="11" fillId="4" borderId="4" xfId="1" applyFont="1" applyFill="1" applyBorder="1" applyAlignment="1">
      <alignment horizontal="center" vertical="center"/>
    </xf>
    <xf numFmtId="0" fontId="4" fillId="0" borderId="0" xfId="0" applyFont="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left" vertical="center"/>
    </xf>
    <xf numFmtId="0" fontId="0" fillId="0" borderId="4" xfId="0" quotePrefix="1" applyFill="1" applyBorder="1" applyAlignment="1">
      <alignment horizontal="center" vertical="center"/>
    </xf>
    <xf numFmtId="0" fontId="4" fillId="2" borderId="8" xfId="0" applyFont="1" applyFill="1" applyBorder="1" applyAlignment="1" applyProtection="1">
      <alignment vertical="center"/>
      <protection locked="0"/>
    </xf>
    <xf numFmtId="0" fontId="0" fillId="0" borderId="0" xfId="0" applyAlignment="1">
      <alignment horizontal="left" vertical="center" wrapText="1"/>
    </xf>
    <xf numFmtId="0" fontId="0" fillId="0" borderId="0" xfId="0" applyAlignment="1">
      <alignment horizontal="left" vertical="center"/>
    </xf>
    <xf numFmtId="0" fontId="0" fillId="0" borderId="13" xfId="0" applyBorder="1"/>
    <xf numFmtId="0" fontId="0" fillId="0" borderId="8" xfId="0" applyBorder="1"/>
    <xf numFmtId="0" fontId="14" fillId="0" borderId="13" xfId="0" applyFont="1" applyBorder="1" applyAlignment="1">
      <alignment vertical="center" wrapText="1"/>
    </xf>
    <xf numFmtId="0" fontId="14" fillId="0" borderId="8" xfId="0" applyFont="1" applyBorder="1" applyAlignment="1">
      <alignment vertical="center" wrapText="1"/>
    </xf>
    <xf numFmtId="0" fontId="4" fillId="0" borderId="8" xfId="0" applyFont="1" applyBorder="1" applyAlignment="1" applyProtection="1">
      <alignment horizontal="left" vertical="center" shrinkToFit="1"/>
      <protection locked="0"/>
    </xf>
    <xf numFmtId="0" fontId="0" fillId="0" borderId="0" xfId="0" applyAlignment="1">
      <alignmen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0" borderId="4" xfId="0" applyBorder="1" applyAlignment="1">
      <alignment horizontal="left" vertical="center"/>
    </xf>
    <xf numFmtId="0" fontId="0" fillId="3" borderId="13" xfId="0" applyFill="1" applyBorder="1" applyAlignment="1">
      <alignment horizontal="left" vertical="center"/>
    </xf>
    <xf numFmtId="0" fontId="0" fillId="3" borderId="8" xfId="0" applyFill="1" applyBorder="1" applyAlignment="1">
      <alignment horizontal="left" vertical="center"/>
    </xf>
    <xf numFmtId="0" fontId="0" fillId="0" borderId="4" xfId="0" applyFill="1" applyBorder="1" applyAlignment="1">
      <alignment horizontal="left" vertical="center"/>
    </xf>
    <xf numFmtId="0" fontId="0" fillId="0" borderId="0" xfId="0" applyAlignment="1">
      <alignment horizontal="left" vertical="center" wrapText="1"/>
    </xf>
    <xf numFmtId="0" fontId="10" fillId="0" borderId="1"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shrinkToFit="1"/>
      <protection locked="0"/>
    </xf>
    <xf numFmtId="0" fontId="0" fillId="0" borderId="3" xfId="0" applyBorder="1" applyAlignment="1">
      <alignment horizontal="center" vertical="center"/>
    </xf>
    <xf numFmtId="0" fontId="10" fillId="0" borderId="4" xfId="0" applyFont="1" applyFill="1" applyBorder="1" applyAlignment="1" applyProtection="1">
      <alignment horizontal="left" vertical="center" shrinkToFit="1"/>
      <protection locked="0"/>
    </xf>
    <xf numFmtId="0" fontId="11" fillId="0" borderId="0" xfId="0" applyFont="1" applyAlignment="1">
      <alignment horizontal="left" vertical="center" wrapText="1"/>
    </xf>
    <xf numFmtId="0" fontId="0" fillId="2" borderId="4" xfId="0" applyFill="1" applyBorder="1" applyAlignment="1">
      <alignment horizontal="center" vertical="center" wrapText="1"/>
    </xf>
    <xf numFmtId="0" fontId="9" fillId="0" borderId="0" xfId="0" applyFont="1" applyAlignment="1">
      <alignment horizontal="left"/>
    </xf>
    <xf numFmtId="0" fontId="0" fillId="2" borderId="7" xfId="0" applyFill="1" applyBorder="1" applyAlignment="1">
      <alignment horizontal="center" vertical="center" wrapText="1"/>
    </xf>
    <xf numFmtId="0" fontId="8" fillId="0" borderId="4" xfId="0" applyFont="1" applyBorder="1" applyAlignment="1">
      <alignment horizontal="center" vertical="center" wrapText="1" shrinkToFit="1"/>
    </xf>
    <xf numFmtId="0" fontId="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7" fillId="0" borderId="4" xfId="0" applyFont="1" applyBorder="1" applyAlignment="1">
      <alignment horizontal="center" vertical="center" shrinkToFi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center" vertical="center" textRotation="255"/>
      <protection locked="0"/>
    </xf>
    <xf numFmtId="0" fontId="0" fillId="0" borderId="7" xfId="0" applyBorder="1" applyAlignment="1">
      <alignment horizontal="center" vertical="center" textRotation="255"/>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left" vertical="center" wrapText="1"/>
    </xf>
    <xf numFmtId="0" fontId="11" fillId="0" borderId="1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textRotation="255"/>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left" vertical="center" shrinkToFit="1"/>
      <protection locked="0"/>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left"/>
    </xf>
    <xf numFmtId="0" fontId="0" fillId="3" borderId="6"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8" xfId="0" applyFill="1" applyBorder="1" applyAlignment="1">
      <alignment horizontal="left"/>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0" fillId="0" borderId="0" xfId="0" applyAlignment="1">
      <alignment horizontal="left" vertical="center" shrinkToFit="1"/>
    </xf>
    <xf numFmtId="0" fontId="6" fillId="0" borderId="0"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14" fillId="2" borderId="1" xfId="0" applyFont="1" applyFill="1" applyBorder="1" applyAlignment="1">
      <alignment horizontal="left"/>
    </xf>
    <xf numFmtId="0" fontId="14" fillId="2" borderId="2" xfId="0" applyFont="1" applyFill="1" applyBorder="1" applyAlignment="1">
      <alignment horizontal="left"/>
    </xf>
    <xf numFmtId="0" fontId="14" fillId="2" borderId="3" xfId="0" applyFont="1" applyFill="1" applyBorder="1" applyAlignment="1">
      <alignment horizontal="left"/>
    </xf>
    <xf numFmtId="0" fontId="14" fillId="2" borderId="7" xfId="0" applyFont="1" applyFill="1" applyBorder="1" applyAlignment="1">
      <alignment horizontal="center"/>
    </xf>
    <xf numFmtId="176" fontId="4" fillId="3" borderId="8" xfId="0" applyNumberFormat="1" applyFont="1" applyFill="1" applyBorder="1" applyAlignment="1" applyProtection="1">
      <alignment horizontal="center" vertical="center"/>
      <protection locked="0"/>
    </xf>
    <xf numFmtId="0" fontId="14" fillId="0" borderId="7"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Font="1" applyBorder="1" applyAlignment="1">
      <alignment horizontal="left" vertical="center" wrapText="1"/>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0"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4" fillId="2" borderId="1" xfId="0" quotePrefix="1"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11" fillId="4" borderId="5"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xf>
    <xf numFmtId="0" fontId="11" fillId="4" borderId="5" xfId="1" applyFont="1" applyFill="1" applyBorder="1" applyAlignment="1">
      <alignment horizontal="left" vertical="center"/>
    </xf>
    <xf numFmtId="0" fontId="11" fillId="4" borderId="6" xfId="1" applyFont="1" applyFill="1" applyBorder="1" applyAlignment="1">
      <alignment horizontal="left" vertical="center"/>
    </xf>
    <xf numFmtId="0" fontId="11" fillId="4" borderId="9" xfId="1" applyFont="1" applyFill="1" applyBorder="1" applyAlignment="1">
      <alignment horizontal="left" vertical="center"/>
    </xf>
    <xf numFmtId="0" fontId="11" fillId="4" borderId="14" xfId="1" applyFont="1" applyFill="1" applyBorder="1" applyAlignment="1">
      <alignment horizontal="left" vertical="center"/>
    </xf>
    <xf numFmtId="0" fontId="11" fillId="4" borderId="0" xfId="1" applyFont="1" applyFill="1" applyBorder="1" applyAlignment="1">
      <alignment horizontal="left" vertical="center"/>
    </xf>
    <xf numFmtId="0" fontId="11" fillId="4" borderId="15" xfId="1" applyFont="1" applyFill="1" applyBorder="1" applyAlignment="1">
      <alignment horizontal="left" vertical="center"/>
    </xf>
    <xf numFmtId="0" fontId="11" fillId="4" borderId="10" xfId="1" applyFont="1" applyFill="1" applyBorder="1" applyAlignment="1">
      <alignment horizontal="left" vertical="center"/>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 fillId="4" borderId="0" xfId="1" applyFont="1" applyFill="1" applyAlignment="1">
      <alignment horizontal="left" vertical="center"/>
    </xf>
    <xf numFmtId="0" fontId="11" fillId="4" borderId="4" xfId="1" applyFont="1" applyFill="1" applyBorder="1" applyAlignment="1">
      <alignment horizontal="left" vertical="center"/>
    </xf>
    <xf numFmtId="0" fontId="11" fillId="4" borderId="5"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2" xfId="1" applyFont="1" applyFill="1" applyBorder="1" applyAlignment="1">
      <alignment horizontal="center" vertical="center"/>
    </xf>
    <xf numFmtId="0" fontId="11" fillId="4" borderId="4" xfId="1" applyFont="1" applyFill="1" applyBorder="1" applyAlignment="1">
      <alignment horizontal="center" vertical="center" wrapText="1"/>
    </xf>
    <xf numFmtId="0" fontId="11" fillId="4" borderId="1" xfId="1" applyFont="1" applyFill="1" applyBorder="1" applyAlignment="1">
      <alignment horizontal="left" vertical="center"/>
    </xf>
    <xf numFmtId="0" fontId="11" fillId="4" borderId="2" xfId="1" applyFont="1" applyFill="1" applyBorder="1" applyAlignment="1">
      <alignment horizontal="left" vertical="center"/>
    </xf>
    <xf numFmtId="0" fontId="11" fillId="4" borderId="3" xfId="1" applyFont="1" applyFill="1" applyBorder="1" applyAlignment="1">
      <alignment horizontal="left" vertical="center"/>
    </xf>
    <xf numFmtId="0" fontId="8" fillId="4" borderId="4" xfId="1" applyFont="1" applyFill="1" applyBorder="1" applyAlignment="1">
      <alignment horizontal="center" vertical="center" wrapText="1"/>
    </xf>
    <xf numFmtId="0" fontId="13" fillId="4" borderId="4" xfId="1" applyFont="1" applyFill="1" applyBorder="1" applyAlignment="1">
      <alignment horizontal="center" vertical="center"/>
    </xf>
    <xf numFmtId="0" fontId="11" fillId="4" borderId="1" xfId="1" applyFont="1" applyFill="1" applyBorder="1" applyAlignment="1">
      <alignment horizontal="center" vertical="center"/>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cellXfs>
  <cellStyles count="2">
    <cellStyle name="標準" xfId="0" builtinId="0"/>
    <cellStyle name="標準 2" xfId="1"/>
  </cellStyles>
  <dxfs count="22">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115957</xdr:colOff>
      <xdr:row>83</xdr:row>
      <xdr:rowOff>11043</xdr:rowOff>
    </xdr:from>
    <xdr:to>
      <xdr:col>11</xdr:col>
      <xdr:colOff>242958</xdr:colOff>
      <xdr:row>86</xdr:row>
      <xdr:rowOff>0</xdr:rowOff>
    </xdr:to>
    <xdr:sp macro="" textlink="">
      <xdr:nvSpPr>
        <xdr:cNvPr id="2" name="大かっこ 1"/>
        <xdr:cNvSpPr/>
      </xdr:nvSpPr>
      <xdr:spPr>
        <a:xfrm>
          <a:off x="668131" y="19933478"/>
          <a:ext cx="2512392" cy="10933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115957</xdr:colOff>
      <xdr:row>83</xdr:row>
      <xdr:rowOff>11043</xdr:rowOff>
    </xdr:from>
    <xdr:to>
      <xdr:col>11</xdr:col>
      <xdr:colOff>242958</xdr:colOff>
      <xdr:row>86</xdr:row>
      <xdr:rowOff>0</xdr:rowOff>
    </xdr:to>
    <xdr:sp macro="" textlink="">
      <xdr:nvSpPr>
        <xdr:cNvPr id="2" name="大かっこ 1"/>
        <xdr:cNvSpPr/>
      </xdr:nvSpPr>
      <xdr:spPr>
        <a:xfrm>
          <a:off x="668407" y="29570293"/>
          <a:ext cx="2527301" cy="67475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17</xdr:row>
      <xdr:rowOff>0</xdr:rowOff>
    </xdr:from>
    <xdr:to>
      <xdr:col>2</xdr:col>
      <xdr:colOff>2352675</xdr:colOff>
      <xdr:row>17</xdr:row>
      <xdr:rowOff>200025</xdr:rowOff>
    </xdr:to>
    <xdr:sp macro="" textlink="">
      <xdr:nvSpPr>
        <xdr:cNvPr id="7" name="円/楕円 2"/>
        <xdr:cNvSpPr/>
      </xdr:nvSpPr>
      <xdr:spPr>
        <a:xfrm>
          <a:off x="1682750" y="38862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16</xdr:row>
      <xdr:rowOff>0</xdr:rowOff>
    </xdr:from>
    <xdr:to>
      <xdr:col>2</xdr:col>
      <xdr:colOff>2352675</xdr:colOff>
      <xdr:row>16</xdr:row>
      <xdr:rowOff>200025</xdr:rowOff>
    </xdr:to>
    <xdr:sp macro="" textlink="">
      <xdr:nvSpPr>
        <xdr:cNvPr id="9" name="円/楕円 2"/>
        <xdr:cNvSpPr/>
      </xdr:nvSpPr>
      <xdr:spPr>
        <a:xfrm>
          <a:off x="1682750" y="36576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xdr:col>
      <xdr:colOff>2352675</xdr:colOff>
      <xdr:row>28</xdr:row>
      <xdr:rowOff>200025</xdr:rowOff>
    </xdr:to>
    <xdr:sp macro="" textlink="">
      <xdr:nvSpPr>
        <xdr:cNvPr id="11" name="円/楕円 2"/>
        <xdr:cNvSpPr/>
      </xdr:nvSpPr>
      <xdr:spPr>
        <a:xfrm>
          <a:off x="1682750" y="64008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0</xdr:rowOff>
    </xdr:from>
    <xdr:to>
      <xdr:col>2</xdr:col>
      <xdr:colOff>2352675</xdr:colOff>
      <xdr:row>34</xdr:row>
      <xdr:rowOff>200025</xdr:rowOff>
    </xdr:to>
    <xdr:sp macro="" textlink="">
      <xdr:nvSpPr>
        <xdr:cNvPr id="17" name="円/楕円 2"/>
        <xdr:cNvSpPr/>
      </xdr:nvSpPr>
      <xdr:spPr>
        <a:xfrm>
          <a:off x="1682750" y="77724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6"/>
  <sheetViews>
    <sheetView tabSelected="1" view="pageBreakPreview" zoomScale="115" zoomScaleNormal="115" zoomScaleSheetLayoutView="115" workbookViewId="0">
      <selection activeCell="G99" sqref="G99:W100"/>
    </sheetView>
  </sheetViews>
  <sheetFormatPr defaultRowHeight="18" x14ac:dyDescent="0.55000000000000004"/>
  <cols>
    <col min="1" max="1" width="3.75" customWidth="1"/>
    <col min="2" max="22" width="3.5" customWidth="1"/>
    <col min="23" max="25" width="3.75" customWidth="1"/>
    <col min="26" max="26" width="10" customWidth="1"/>
    <col min="27" max="27" width="9.4140625" customWidth="1"/>
    <col min="28" max="28" width="7.58203125" customWidth="1"/>
    <col min="29" max="36" width="5.4140625" customWidth="1"/>
  </cols>
  <sheetData>
    <row r="1" spans="1:24" x14ac:dyDescent="0.55000000000000004">
      <c r="A1" s="86" t="s">
        <v>167</v>
      </c>
      <c r="B1" s="86"/>
      <c r="C1" s="86"/>
      <c r="D1" s="86"/>
      <c r="E1" s="86"/>
      <c r="F1" s="86"/>
      <c r="G1" s="86"/>
      <c r="H1" s="86"/>
      <c r="I1" s="86"/>
      <c r="J1" s="86"/>
      <c r="K1" s="86"/>
      <c r="L1" s="86"/>
      <c r="M1" s="86"/>
      <c r="N1" s="86"/>
      <c r="O1" s="86"/>
      <c r="P1" s="86"/>
      <c r="Q1" s="86"/>
      <c r="R1" s="86"/>
      <c r="S1" s="86"/>
      <c r="T1" s="86"/>
      <c r="U1" s="86"/>
      <c r="V1" s="86"/>
      <c r="W1" s="86"/>
      <c r="X1" s="86"/>
    </row>
    <row r="2" spans="1:24" ht="27" customHeight="1" x14ac:dyDescent="0.55000000000000004">
      <c r="A2" s="1"/>
      <c r="B2" s="90" t="s">
        <v>1</v>
      </c>
      <c r="C2" s="90"/>
      <c r="D2" s="90"/>
      <c r="E2" s="90"/>
      <c r="F2" s="90"/>
      <c r="G2" s="85"/>
      <c r="H2" s="85"/>
      <c r="I2" s="85"/>
      <c r="J2" s="85"/>
      <c r="K2" s="85"/>
      <c r="L2" s="85"/>
      <c r="M2" s="91" t="s">
        <v>2</v>
      </c>
      <c r="N2" s="90"/>
      <c r="O2" s="90"/>
      <c r="P2" s="90"/>
      <c r="Q2" s="90"/>
      <c r="R2" s="85"/>
      <c r="S2" s="85"/>
      <c r="T2" s="85"/>
      <c r="U2" s="85"/>
      <c r="V2" s="85"/>
      <c r="W2" s="85"/>
    </row>
    <row r="3" spans="1:24" ht="13.5" customHeight="1" x14ac:dyDescent="0.55000000000000004">
      <c r="A3" s="1"/>
      <c r="B3" s="100" t="s">
        <v>168</v>
      </c>
      <c r="C3" s="101"/>
      <c r="D3" s="101"/>
      <c r="E3" s="101"/>
      <c r="F3" s="102"/>
      <c r="G3" s="94"/>
      <c r="H3" s="95"/>
      <c r="I3" s="95"/>
      <c r="J3" s="95"/>
      <c r="K3" s="95"/>
      <c r="L3" s="96"/>
      <c r="M3" s="92" t="s">
        <v>169</v>
      </c>
      <c r="N3" s="92"/>
      <c r="O3" s="92"/>
      <c r="P3" s="92"/>
      <c r="Q3" s="92"/>
      <c r="R3" s="94"/>
      <c r="S3" s="95"/>
      <c r="T3" s="95"/>
      <c r="U3" s="95"/>
      <c r="V3" s="95"/>
      <c r="W3" s="96"/>
    </row>
    <row r="4" spans="1:24" ht="13.5" customHeight="1" x14ac:dyDescent="0.55000000000000004">
      <c r="A4" s="1"/>
      <c r="B4" s="103"/>
      <c r="C4" s="104"/>
      <c r="D4" s="104"/>
      <c r="E4" s="104"/>
      <c r="F4" s="105"/>
      <c r="G4" s="97"/>
      <c r="H4" s="98"/>
      <c r="I4" s="98"/>
      <c r="J4" s="98"/>
      <c r="K4" s="98"/>
      <c r="L4" s="99"/>
      <c r="M4" s="92"/>
      <c r="N4" s="92"/>
      <c r="O4" s="92"/>
      <c r="P4" s="92"/>
      <c r="Q4" s="92"/>
      <c r="R4" s="97"/>
      <c r="S4" s="98"/>
      <c r="T4" s="98"/>
      <c r="U4" s="98"/>
      <c r="V4" s="98"/>
      <c r="W4" s="99"/>
    </row>
    <row r="5" spans="1:24" ht="13.5" customHeight="1" x14ac:dyDescent="0.55000000000000004">
      <c r="A5" s="1"/>
      <c r="B5" s="90" t="s">
        <v>28</v>
      </c>
      <c r="C5" s="90"/>
      <c r="D5" s="90"/>
      <c r="E5" s="90"/>
      <c r="F5" s="90"/>
      <c r="G5" s="85"/>
      <c r="H5" s="85"/>
      <c r="I5" s="85"/>
      <c r="J5" s="85"/>
      <c r="K5" s="85"/>
      <c r="L5" s="85"/>
      <c r="M5" s="88" t="s">
        <v>3</v>
      </c>
      <c r="N5" s="89"/>
      <c r="O5" s="89"/>
      <c r="P5" s="89"/>
      <c r="Q5" s="89"/>
      <c r="R5" s="87"/>
      <c r="S5" s="87"/>
      <c r="T5" s="87"/>
      <c r="U5" s="87"/>
      <c r="V5" s="87"/>
      <c r="W5" s="87"/>
    </row>
    <row r="6" spans="1:24" ht="13.5" customHeight="1" x14ac:dyDescent="0.55000000000000004">
      <c r="A6" s="1"/>
      <c r="B6" s="90"/>
      <c r="C6" s="90"/>
      <c r="D6" s="90"/>
      <c r="E6" s="90"/>
      <c r="F6" s="90"/>
      <c r="G6" s="85"/>
      <c r="H6" s="85"/>
      <c r="I6" s="85"/>
      <c r="J6" s="85"/>
      <c r="K6" s="85"/>
      <c r="L6" s="85"/>
      <c r="M6" s="89"/>
      <c r="N6" s="89"/>
      <c r="O6" s="89"/>
      <c r="P6" s="89"/>
      <c r="Q6" s="89"/>
      <c r="R6" s="93"/>
      <c r="S6" s="93"/>
      <c r="T6" s="93"/>
      <c r="U6" s="93"/>
      <c r="V6" s="93"/>
      <c r="W6" s="93"/>
    </row>
    <row r="7" spans="1:24" ht="305" customHeight="1" x14ac:dyDescent="0.55000000000000004">
      <c r="A7" s="1"/>
      <c r="B7" s="74" t="s">
        <v>170</v>
      </c>
      <c r="C7" s="74"/>
      <c r="D7" s="74"/>
      <c r="E7" s="74"/>
      <c r="F7" s="74"/>
      <c r="G7" s="74"/>
      <c r="H7" s="74"/>
      <c r="I7" s="74"/>
      <c r="J7" s="74"/>
      <c r="K7" s="74"/>
      <c r="L7" s="74"/>
      <c r="M7" s="74"/>
      <c r="N7" s="74"/>
      <c r="O7" s="74"/>
      <c r="P7" s="74"/>
      <c r="Q7" s="74"/>
      <c r="R7" s="74"/>
      <c r="S7" s="74"/>
      <c r="T7" s="74"/>
      <c r="U7" s="74"/>
      <c r="V7" s="74"/>
      <c r="W7" s="74"/>
    </row>
    <row r="8" spans="1:24" x14ac:dyDescent="0.55000000000000004">
      <c r="A8" s="1"/>
      <c r="B8" s="1"/>
      <c r="C8" s="1"/>
      <c r="D8" s="1"/>
      <c r="E8" s="1"/>
      <c r="F8" s="1"/>
      <c r="G8" s="1"/>
      <c r="H8" s="1"/>
      <c r="I8" s="1"/>
      <c r="J8" s="1"/>
      <c r="K8" s="1"/>
      <c r="L8" s="1"/>
      <c r="M8" s="1"/>
      <c r="N8" s="1"/>
      <c r="O8" s="1"/>
      <c r="P8" s="1"/>
    </row>
    <row r="9" spans="1:24" x14ac:dyDescent="0.55000000000000004">
      <c r="A9" s="3" t="s">
        <v>4</v>
      </c>
      <c r="B9" s="1"/>
      <c r="C9" s="1"/>
      <c r="D9" s="1"/>
      <c r="E9" s="1"/>
      <c r="F9" s="1"/>
      <c r="G9" s="1"/>
      <c r="H9" s="1"/>
      <c r="I9" s="1"/>
      <c r="J9" s="1"/>
      <c r="K9" s="1"/>
      <c r="L9" s="1"/>
      <c r="M9" s="1"/>
      <c r="N9" s="1"/>
      <c r="O9" s="1"/>
      <c r="P9" s="1"/>
    </row>
    <row r="10" spans="1:24" ht="62" customHeight="1" x14ac:dyDescent="0.55000000000000004">
      <c r="A10" s="84" t="s">
        <v>194</v>
      </c>
      <c r="B10" s="84"/>
      <c r="C10" s="84"/>
      <c r="D10" s="84"/>
      <c r="E10" s="84"/>
      <c r="F10" s="84"/>
      <c r="G10" s="84"/>
      <c r="H10" s="84"/>
      <c r="I10" s="84"/>
      <c r="J10" s="84"/>
      <c r="K10" s="84"/>
      <c r="L10" s="84"/>
      <c r="M10" s="84"/>
      <c r="N10" s="84"/>
      <c r="O10" s="84"/>
      <c r="P10" s="84"/>
      <c r="Q10" s="84"/>
      <c r="R10" s="84"/>
      <c r="S10" s="84"/>
      <c r="T10" s="84"/>
      <c r="U10" s="84"/>
      <c r="V10" s="84"/>
      <c r="W10" s="84"/>
      <c r="X10" s="84"/>
    </row>
    <row r="11" spans="1:24" ht="22.5" x14ac:dyDescent="0.55000000000000004">
      <c r="A11" s="3"/>
      <c r="B11" s="75" t="s">
        <v>130</v>
      </c>
      <c r="C11" s="76"/>
      <c r="D11" s="76"/>
      <c r="E11" s="76"/>
      <c r="F11" s="76"/>
      <c r="G11" s="76"/>
      <c r="H11" s="76"/>
      <c r="I11" s="76"/>
      <c r="J11" s="76"/>
      <c r="K11" s="77"/>
      <c r="L11" s="4"/>
      <c r="M11" s="6" t="str">
        <f>IF(L11="○","→","　")</f>
        <v>　</v>
      </c>
      <c r="N11" s="81" t="str">
        <f>IF(M11="→","ハザードマップにより施設の位置を示してください。","　")</f>
        <v>　</v>
      </c>
      <c r="O11" s="81"/>
      <c r="P11" s="81"/>
      <c r="Q11" s="81"/>
      <c r="R11" s="81"/>
      <c r="S11" s="81"/>
      <c r="T11" s="81"/>
      <c r="U11" s="81"/>
      <c r="V11" s="81"/>
      <c r="W11" s="81"/>
      <c r="X11" s="81"/>
    </row>
    <row r="12" spans="1:24" ht="22.5" x14ac:dyDescent="0.55000000000000004">
      <c r="A12" s="1"/>
      <c r="B12" s="75" t="s">
        <v>131</v>
      </c>
      <c r="C12" s="76"/>
      <c r="D12" s="76"/>
      <c r="E12" s="76"/>
      <c r="F12" s="76"/>
      <c r="G12" s="76"/>
      <c r="H12" s="76"/>
      <c r="I12" s="76"/>
      <c r="J12" s="76"/>
      <c r="K12" s="77"/>
      <c r="L12" s="4"/>
      <c r="M12" s="6" t="str">
        <f>IF(L12="○","→","　")</f>
        <v>　</v>
      </c>
      <c r="N12" s="81" t="str">
        <f>IF(M12="→","ハザードマップにより施設の位置を示した上で、対策を下に記載してください。","　")</f>
        <v>　</v>
      </c>
      <c r="O12" s="81"/>
      <c r="P12" s="81"/>
      <c r="Q12" s="81"/>
      <c r="R12" s="81"/>
      <c r="S12" s="81"/>
      <c r="T12" s="81"/>
      <c r="U12" s="81"/>
      <c r="V12" s="81"/>
      <c r="W12" s="81"/>
      <c r="X12" s="81"/>
    </row>
    <row r="13" spans="1:24" ht="22.5" x14ac:dyDescent="0.55000000000000004">
      <c r="A13" s="1"/>
      <c r="B13" s="5"/>
      <c r="C13" s="5"/>
      <c r="D13" s="5"/>
      <c r="E13" s="5"/>
      <c r="F13" s="5"/>
      <c r="G13" s="5"/>
      <c r="H13" s="5"/>
      <c r="I13" s="5"/>
      <c r="J13" s="5"/>
      <c r="K13" s="5"/>
      <c r="L13" s="7"/>
      <c r="M13" s="107" t="str">
        <f>IF(M12="→","対策","　")</f>
        <v>　</v>
      </c>
      <c r="N13" s="106"/>
      <c r="O13" s="106"/>
      <c r="P13" s="106"/>
      <c r="Q13" s="106"/>
      <c r="R13" s="106"/>
      <c r="S13" s="106"/>
      <c r="T13" s="106"/>
      <c r="U13" s="106"/>
      <c r="V13" s="106"/>
      <c r="W13" s="106"/>
      <c r="X13" s="106"/>
    </row>
    <row r="14" spans="1:24" ht="20" x14ac:dyDescent="0.55000000000000004">
      <c r="A14" s="1"/>
      <c r="B14" s="5"/>
      <c r="C14" s="5"/>
      <c r="D14" s="5"/>
      <c r="E14" s="5"/>
      <c r="F14" s="5"/>
      <c r="G14" s="5"/>
      <c r="H14" s="5"/>
      <c r="I14" s="5"/>
      <c r="J14" s="5"/>
      <c r="K14" s="5"/>
      <c r="L14" s="6"/>
      <c r="M14" s="107"/>
      <c r="N14" s="106"/>
      <c r="O14" s="106"/>
      <c r="P14" s="106"/>
      <c r="Q14" s="106"/>
      <c r="R14" s="106"/>
      <c r="S14" s="106"/>
      <c r="T14" s="106"/>
      <c r="U14" s="106"/>
      <c r="V14" s="106"/>
      <c r="W14" s="106"/>
      <c r="X14" s="106"/>
    </row>
    <row r="15" spans="1:24" x14ac:dyDescent="0.55000000000000004">
      <c r="A15" s="3" t="s">
        <v>0</v>
      </c>
    </row>
    <row r="16" spans="1:24" ht="119.5" customHeight="1" x14ac:dyDescent="0.55000000000000004">
      <c r="A16" s="84" t="s">
        <v>195</v>
      </c>
      <c r="B16" s="74"/>
      <c r="C16" s="74"/>
      <c r="D16" s="74"/>
      <c r="E16" s="74"/>
      <c r="F16" s="74"/>
      <c r="G16" s="74"/>
      <c r="H16" s="74"/>
      <c r="I16" s="74"/>
      <c r="J16" s="74"/>
      <c r="K16" s="74"/>
      <c r="L16" s="74"/>
      <c r="M16" s="74"/>
      <c r="N16" s="74"/>
      <c r="O16" s="74"/>
      <c r="P16" s="74"/>
      <c r="Q16" s="74"/>
      <c r="R16" s="74"/>
      <c r="S16" s="74"/>
      <c r="T16" s="74"/>
      <c r="U16" s="74"/>
      <c r="V16" s="74"/>
      <c r="W16" s="74"/>
      <c r="X16" s="74"/>
    </row>
    <row r="17" spans="1:26" ht="22.5" x14ac:dyDescent="0.55000000000000004">
      <c r="B17" s="83" t="s">
        <v>183</v>
      </c>
      <c r="C17" s="83"/>
      <c r="D17" s="83"/>
      <c r="E17" s="83"/>
      <c r="F17" s="83"/>
      <c r="G17" s="83"/>
      <c r="H17" s="83"/>
      <c r="I17" s="83"/>
      <c r="J17" s="83"/>
      <c r="K17" s="83"/>
      <c r="L17" s="4"/>
      <c r="M17" s="6" t="str">
        <f>IF(L17="○","→","　")</f>
        <v>　</v>
      </c>
      <c r="N17" s="81" t="str">
        <f>IF(M17="→","実績報告時に耐震性が確保されていることがわかる書類を提出ください。","　")</f>
        <v>　</v>
      </c>
      <c r="O17" s="81"/>
      <c r="P17" s="81"/>
      <c r="Q17" s="81"/>
      <c r="R17" s="81"/>
      <c r="S17" s="81"/>
      <c r="T17" s="81"/>
      <c r="U17" s="81"/>
      <c r="V17" s="81"/>
      <c r="W17" s="81"/>
      <c r="X17" s="81"/>
    </row>
    <row r="19" spans="1:26" x14ac:dyDescent="0.55000000000000004">
      <c r="A19" s="3" t="s">
        <v>5</v>
      </c>
    </row>
    <row r="20" spans="1:26" ht="40.5" customHeight="1" x14ac:dyDescent="0.55000000000000004">
      <c r="A20" s="84" t="s">
        <v>196</v>
      </c>
      <c r="B20" s="74"/>
      <c r="C20" s="74"/>
      <c r="D20" s="74"/>
      <c r="E20" s="74"/>
      <c r="F20" s="74"/>
      <c r="G20" s="74"/>
      <c r="H20" s="74"/>
      <c r="I20" s="74"/>
      <c r="J20" s="74"/>
      <c r="K20" s="74"/>
      <c r="L20" s="74"/>
      <c r="M20" s="74"/>
      <c r="N20" s="74"/>
      <c r="O20" s="74"/>
      <c r="P20" s="74"/>
      <c r="Q20" s="74"/>
      <c r="R20" s="74"/>
      <c r="S20" s="74"/>
      <c r="T20" s="74"/>
      <c r="U20" s="74"/>
      <c r="V20" s="74"/>
      <c r="W20" s="74"/>
      <c r="X20" s="74"/>
    </row>
    <row r="21" spans="1:26" ht="22.5" x14ac:dyDescent="0.55000000000000004">
      <c r="B21" s="75" t="s">
        <v>6</v>
      </c>
      <c r="C21" s="76"/>
      <c r="D21" s="76"/>
      <c r="E21" s="76"/>
      <c r="F21" s="76"/>
      <c r="G21" s="76"/>
      <c r="H21" s="76"/>
      <c r="I21" s="76"/>
      <c r="J21" s="76"/>
      <c r="K21" s="76"/>
      <c r="L21" s="76"/>
      <c r="M21" s="76"/>
      <c r="N21" s="76"/>
      <c r="O21" s="76"/>
      <c r="P21" s="76"/>
      <c r="Q21" s="76"/>
      <c r="R21" s="77"/>
      <c r="S21" s="78"/>
      <c r="T21" s="79"/>
      <c r="U21" s="79"/>
      <c r="V21" s="79"/>
      <c r="W21" s="79"/>
      <c r="X21" s="80"/>
      <c r="Z21" t="b">
        <f>IF(S21&lt;&gt;"","○")</f>
        <v>0</v>
      </c>
    </row>
    <row r="22" spans="1:26" ht="22.5" x14ac:dyDescent="0.55000000000000004">
      <c r="B22" s="75" t="s">
        <v>171</v>
      </c>
      <c r="C22" s="76"/>
      <c r="D22" s="76"/>
      <c r="E22" s="76"/>
      <c r="F22" s="76"/>
      <c r="G22" s="76"/>
      <c r="H22" s="76"/>
      <c r="I22" s="76"/>
      <c r="J22" s="76"/>
      <c r="K22" s="76"/>
      <c r="L22" s="76"/>
      <c r="M22" s="76"/>
      <c r="N22" s="76"/>
      <c r="O22" s="76"/>
      <c r="P22" s="76"/>
      <c r="Q22" s="76"/>
      <c r="R22" s="77"/>
      <c r="S22" s="78"/>
      <c r="T22" s="79"/>
      <c r="U22" s="79"/>
      <c r="V22" s="79"/>
      <c r="W22" s="79"/>
      <c r="X22" s="80"/>
      <c r="Z22" t="b">
        <f>IF(S22&lt;&gt;"","○")</f>
        <v>0</v>
      </c>
    </row>
    <row r="23" spans="1:26" x14ac:dyDescent="0.55000000000000004">
      <c r="B23" s="8" t="s">
        <v>7</v>
      </c>
      <c r="C23" s="8"/>
    </row>
    <row r="25" spans="1:26" x14ac:dyDescent="0.55000000000000004">
      <c r="A25" s="3" t="s">
        <v>8</v>
      </c>
    </row>
    <row r="26" spans="1:26" ht="38" customHeight="1" x14ac:dyDescent="0.55000000000000004">
      <c r="A26" s="84" t="s">
        <v>197</v>
      </c>
      <c r="B26" s="74"/>
      <c r="C26" s="74"/>
      <c r="D26" s="74"/>
      <c r="E26" s="74"/>
      <c r="F26" s="74"/>
      <c r="G26" s="74"/>
      <c r="H26" s="74"/>
      <c r="I26" s="74"/>
      <c r="J26" s="74"/>
      <c r="K26" s="74"/>
      <c r="L26" s="74"/>
      <c r="M26" s="74"/>
      <c r="N26" s="74"/>
      <c r="O26" s="74"/>
      <c r="P26" s="74"/>
      <c r="Q26" s="74"/>
      <c r="R26" s="74"/>
      <c r="S26" s="74"/>
      <c r="T26" s="74"/>
      <c r="U26" s="74"/>
      <c r="V26" s="74"/>
      <c r="W26" s="74"/>
      <c r="X26" s="74"/>
    </row>
    <row r="27" spans="1:26" ht="22.5" customHeight="1" x14ac:dyDescent="0.55000000000000004">
      <c r="B27" s="108" t="s">
        <v>15</v>
      </c>
      <c r="C27" s="82">
        <v>1</v>
      </c>
      <c r="D27" s="10" t="s">
        <v>13</v>
      </c>
      <c r="E27" s="83" t="s">
        <v>9</v>
      </c>
      <c r="F27" s="83"/>
      <c r="G27" s="83"/>
      <c r="H27" s="83"/>
      <c r="I27" s="83"/>
      <c r="J27" s="83"/>
      <c r="K27" s="83"/>
      <c r="L27" s="83"/>
      <c r="M27" s="83"/>
      <c r="N27" s="83"/>
      <c r="O27" s="83"/>
      <c r="P27" s="83"/>
      <c r="Q27" s="4"/>
      <c r="R27" s="6" t="str">
        <f>IF(Q27="○","→","　")</f>
        <v>　</v>
      </c>
      <c r="S27" s="81" t="str">
        <f>IF(R27="→","設問２を回答ください","　")</f>
        <v>　</v>
      </c>
      <c r="T27" s="81"/>
      <c r="U27" s="81"/>
      <c r="V27" s="81"/>
      <c r="W27" s="81"/>
      <c r="X27" s="81"/>
      <c r="Z27" t="b">
        <f>OR(Q28="○",Q31="○",S36="確認事項⑤へ",S35="確認事項⑤へ")</f>
        <v>0</v>
      </c>
    </row>
    <row r="28" spans="1:26" ht="22.5" x14ac:dyDescent="0.55000000000000004">
      <c r="B28" s="109"/>
      <c r="C28" s="82"/>
      <c r="D28" s="10" t="s">
        <v>12</v>
      </c>
      <c r="E28" s="83" t="s">
        <v>14</v>
      </c>
      <c r="F28" s="83"/>
      <c r="G28" s="83"/>
      <c r="H28" s="83"/>
      <c r="I28" s="83"/>
      <c r="J28" s="83"/>
      <c r="K28" s="83"/>
      <c r="L28" s="83"/>
      <c r="M28" s="83"/>
      <c r="N28" s="83"/>
      <c r="O28" s="83"/>
      <c r="P28" s="83"/>
      <c r="Q28" s="4"/>
      <c r="R28" s="6" t="str">
        <f>IF(Q28="○","→","　")</f>
        <v>　</v>
      </c>
      <c r="S28" s="81" t="str">
        <f>IF(R28="→","確認事項⑤へ","　")</f>
        <v>　</v>
      </c>
      <c r="T28" s="81"/>
      <c r="U28" s="81"/>
      <c r="V28" s="81"/>
      <c r="W28" s="81"/>
      <c r="X28" s="81"/>
    </row>
    <row r="29" spans="1:26" ht="22.5" x14ac:dyDescent="0.55000000000000004">
      <c r="B29" s="109"/>
      <c r="C29" s="82">
        <v>2</v>
      </c>
      <c r="D29" s="9" t="s">
        <v>10</v>
      </c>
      <c r="E29" s="83" t="s">
        <v>22</v>
      </c>
      <c r="F29" s="83"/>
      <c r="G29" s="83"/>
      <c r="H29" s="83"/>
      <c r="I29" s="83"/>
      <c r="J29" s="83"/>
      <c r="K29" s="83"/>
      <c r="L29" s="83"/>
      <c r="M29" s="83"/>
      <c r="N29" s="83"/>
      <c r="O29" s="83"/>
      <c r="P29" s="83"/>
      <c r="Q29" s="4"/>
      <c r="R29" s="6" t="str">
        <f>IF(Q29="○","→","　")</f>
        <v>　</v>
      </c>
      <c r="S29" s="81" t="str">
        <f>IF(R29="→","設問３を回答ください","　")</f>
        <v>　</v>
      </c>
      <c r="T29" s="81"/>
      <c r="U29" s="81"/>
      <c r="V29" s="81"/>
      <c r="W29" s="81"/>
      <c r="X29" s="81"/>
    </row>
    <row r="30" spans="1:26" ht="22.5" x14ac:dyDescent="0.55000000000000004">
      <c r="B30" s="109"/>
      <c r="C30" s="82"/>
      <c r="D30" s="11" t="s">
        <v>11</v>
      </c>
      <c r="E30" s="83" t="s">
        <v>23</v>
      </c>
      <c r="F30" s="83"/>
      <c r="G30" s="83"/>
      <c r="H30" s="83"/>
      <c r="I30" s="83"/>
      <c r="J30" s="83"/>
      <c r="K30" s="83"/>
      <c r="L30" s="83"/>
      <c r="M30" s="83"/>
      <c r="N30" s="83"/>
      <c r="O30" s="83"/>
      <c r="P30" s="83"/>
      <c r="Q30" s="4"/>
      <c r="R30" s="6" t="str">
        <f>IF(Q30="○","→","　")</f>
        <v>　</v>
      </c>
      <c r="S30" s="81" t="str">
        <f>IF(R30="→","設問４を回答ください","　")</f>
        <v>　</v>
      </c>
      <c r="T30" s="81"/>
      <c r="U30" s="81"/>
      <c r="V30" s="81"/>
      <c r="W30" s="81"/>
      <c r="X30" s="81"/>
    </row>
    <row r="31" spans="1:26" ht="22.5" customHeight="1" x14ac:dyDescent="0.55000000000000004">
      <c r="B31" s="109"/>
      <c r="C31" s="82">
        <v>3</v>
      </c>
      <c r="D31" s="9" t="s">
        <v>16</v>
      </c>
      <c r="E31" s="83" t="s">
        <v>18</v>
      </c>
      <c r="F31" s="83"/>
      <c r="G31" s="83"/>
      <c r="H31" s="83"/>
      <c r="I31" s="83"/>
      <c r="J31" s="83"/>
      <c r="K31" s="83"/>
      <c r="L31" s="83"/>
      <c r="M31" s="83"/>
      <c r="N31" s="83"/>
      <c r="O31" s="83"/>
      <c r="P31" s="83"/>
      <c r="Q31" s="4"/>
      <c r="R31" s="6" t="str">
        <f t="shared" ref="R31:R34" si="0">IF(Q31="○","→","　")</f>
        <v>　</v>
      </c>
      <c r="S31" s="81" t="str">
        <f>IF(R31="→","確認事項⑤へ","　")</f>
        <v>　</v>
      </c>
      <c r="T31" s="81"/>
      <c r="U31" s="81"/>
      <c r="V31" s="81"/>
      <c r="W31" s="81"/>
      <c r="X31" s="81"/>
    </row>
    <row r="32" spans="1:26" ht="22.5" customHeight="1" x14ac:dyDescent="0.55000000000000004">
      <c r="B32" s="109"/>
      <c r="C32" s="82"/>
      <c r="D32" s="11" t="s">
        <v>17</v>
      </c>
      <c r="E32" s="83" t="s">
        <v>19</v>
      </c>
      <c r="F32" s="83"/>
      <c r="G32" s="83"/>
      <c r="H32" s="83"/>
      <c r="I32" s="83"/>
      <c r="J32" s="83"/>
      <c r="K32" s="83"/>
      <c r="L32" s="83"/>
      <c r="M32" s="83"/>
      <c r="N32" s="83"/>
      <c r="O32" s="83"/>
      <c r="P32" s="83"/>
      <c r="Q32" s="4"/>
      <c r="R32" s="6" t="str">
        <f t="shared" si="0"/>
        <v>　</v>
      </c>
      <c r="S32" s="81" t="str">
        <f t="shared" ref="S32" si="1">IF(R32="→","設問４を回答ください","　")</f>
        <v>　</v>
      </c>
      <c r="T32" s="81"/>
      <c r="U32" s="81"/>
      <c r="V32" s="81"/>
      <c r="W32" s="81"/>
      <c r="X32" s="81"/>
    </row>
    <row r="33" spans="1:24" ht="22.5" x14ac:dyDescent="0.55000000000000004">
      <c r="B33" s="109"/>
      <c r="C33" s="82">
        <v>4</v>
      </c>
      <c r="D33" s="9" t="s">
        <v>20</v>
      </c>
      <c r="E33" s="83" t="s">
        <v>24</v>
      </c>
      <c r="F33" s="83"/>
      <c r="G33" s="83"/>
      <c r="H33" s="83"/>
      <c r="I33" s="83"/>
      <c r="J33" s="83"/>
      <c r="K33" s="83"/>
      <c r="L33" s="83"/>
      <c r="M33" s="83"/>
      <c r="N33" s="83"/>
      <c r="O33" s="83"/>
      <c r="P33" s="83"/>
      <c r="Q33" s="4"/>
      <c r="R33" s="6" t="str">
        <f t="shared" si="0"/>
        <v>　</v>
      </c>
      <c r="S33" s="81" t="str">
        <f>IF(R33="→","設問５を回答ください","　")</f>
        <v>　</v>
      </c>
      <c r="T33" s="81"/>
      <c r="U33" s="81"/>
      <c r="V33" s="81"/>
      <c r="W33" s="81"/>
      <c r="X33" s="81"/>
    </row>
    <row r="34" spans="1:24" ht="22.5" x14ac:dyDescent="0.55000000000000004">
      <c r="B34" s="109"/>
      <c r="C34" s="82"/>
      <c r="D34" s="11" t="s">
        <v>21</v>
      </c>
      <c r="E34" s="83" t="s">
        <v>25</v>
      </c>
      <c r="F34" s="83"/>
      <c r="G34" s="83"/>
      <c r="H34" s="83"/>
      <c r="I34" s="83"/>
      <c r="J34" s="83"/>
      <c r="K34" s="83"/>
      <c r="L34" s="83"/>
      <c r="M34" s="83"/>
      <c r="N34" s="83"/>
      <c r="O34" s="83"/>
      <c r="P34" s="83"/>
      <c r="Q34" s="4"/>
      <c r="R34" s="6" t="str">
        <f t="shared" si="0"/>
        <v>　</v>
      </c>
      <c r="S34" s="81" t="str">
        <f>IF(R34="→","設問６に理由を記載してください","　")</f>
        <v>　</v>
      </c>
      <c r="T34" s="81"/>
      <c r="U34" s="81"/>
      <c r="V34" s="81"/>
      <c r="W34" s="81"/>
      <c r="X34" s="81"/>
    </row>
    <row r="35" spans="1:24" ht="22.5" x14ac:dyDescent="0.55000000000000004">
      <c r="B35" s="109"/>
      <c r="C35" s="29">
        <v>5</v>
      </c>
      <c r="D35" s="11"/>
      <c r="E35" s="75" t="s">
        <v>26</v>
      </c>
      <c r="F35" s="76"/>
      <c r="G35" s="76"/>
      <c r="H35" s="76"/>
      <c r="I35" s="76"/>
      <c r="J35" s="77"/>
      <c r="K35" s="114"/>
      <c r="L35" s="115"/>
      <c r="M35" s="115"/>
      <c r="N35" s="115"/>
      <c r="O35" s="115"/>
      <c r="P35" s="115"/>
      <c r="Q35" s="116"/>
      <c r="R35" s="6" t="str">
        <f>IF(K35&lt;&gt;"","→","")</f>
        <v/>
      </c>
      <c r="S35" s="81" t="str">
        <f>IF(R35="→","確認事項⑤へ","　")</f>
        <v>　</v>
      </c>
      <c r="T35" s="81"/>
      <c r="U35" s="81"/>
      <c r="V35" s="81"/>
      <c r="W35" s="81"/>
      <c r="X35" s="81"/>
    </row>
    <row r="36" spans="1:24" ht="22.5" customHeight="1" x14ac:dyDescent="0.55000000000000004">
      <c r="B36" s="109"/>
      <c r="C36" s="62">
        <v>6</v>
      </c>
      <c r="D36" s="113" t="str">
        <f>IF(R34="→","理由","　")</f>
        <v>　</v>
      </c>
      <c r="E36" s="111"/>
      <c r="F36" s="111"/>
      <c r="G36" s="111"/>
      <c r="H36" s="111"/>
      <c r="I36" s="111"/>
      <c r="J36" s="111"/>
      <c r="K36" s="111"/>
      <c r="L36" s="111"/>
      <c r="M36" s="111"/>
      <c r="N36" s="111"/>
      <c r="O36" s="111"/>
      <c r="P36" s="111"/>
      <c r="Q36" s="111"/>
      <c r="R36" s="112" t="str">
        <f>IF(E36&lt;&gt;"","→","")</f>
        <v/>
      </c>
      <c r="S36" s="81" t="str">
        <f>IF(R36="→","確認事項⑤へ","　")</f>
        <v>　</v>
      </c>
      <c r="T36" s="81"/>
      <c r="U36" s="81"/>
      <c r="V36" s="81"/>
      <c r="W36" s="81"/>
      <c r="X36" s="81"/>
    </row>
    <row r="37" spans="1:24" ht="22.5" customHeight="1" x14ac:dyDescent="0.55000000000000004">
      <c r="B37" s="110"/>
      <c r="C37" s="62"/>
      <c r="D37" s="113"/>
      <c r="E37" s="111"/>
      <c r="F37" s="111"/>
      <c r="G37" s="111"/>
      <c r="H37" s="111"/>
      <c r="I37" s="111"/>
      <c r="J37" s="111"/>
      <c r="K37" s="111"/>
      <c r="L37" s="111"/>
      <c r="M37" s="111"/>
      <c r="N37" s="111"/>
      <c r="O37" s="111"/>
      <c r="P37" s="111"/>
      <c r="Q37" s="111"/>
      <c r="R37" s="112"/>
      <c r="S37" s="81"/>
      <c r="T37" s="81"/>
      <c r="U37" s="81"/>
      <c r="V37" s="81"/>
      <c r="W37" s="81"/>
      <c r="X37" s="81"/>
    </row>
    <row r="39" spans="1:24" x14ac:dyDescent="0.55000000000000004">
      <c r="A39" s="3" t="s">
        <v>27</v>
      </c>
    </row>
    <row r="40" spans="1:24" ht="60.5" customHeight="1" x14ac:dyDescent="0.55000000000000004">
      <c r="A40" s="84" t="s">
        <v>198</v>
      </c>
      <c r="B40" s="74"/>
      <c r="C40" s="74"/>
      <c r="D40" s="74"/>
      <c r="E40" s="74"/>
      <c r="F40" s="74"/>
      <c r="G40" s="74"/>
      <c r="H40" s="74"/>
      <c r="I40" s="74"/>
      <c r="J40" s="74"/>
      <c r="K40" s="74"/>
      <c r="L40" s="74"/>
      <c r="M40" s="74"/>
      <c r="N40" s="74"/>
      <c r="O40" s="74"/>
      <c r="P40" s="74"/>
      <c r="Q40" s="74"/>
      <c r="R40" s="74"/>
      <c r="S40" s="74"/>
      <c r="T40" s="74"/>
      <c r="U40" s="74"/>
      <c r="V40" s="74"/>
      <c r="W40" s="74"/>
      <c r="X40" s="74"/>
    </row>
    <row r="41" spans="1:24" ht="22.5" x14ac:dyDescent="0.55000000000000004">
      <c r="B41" s="117" t="s">
        <v>163</v>
      </c>
      <c r="C41" s="76"/>
      <c r="D41" s="76"/>
      <c r="E41" s="76"/>
      <c r="F41" s="76"/>
      <c r="G41" s="76"/>
      <c r="H41" s="76"/>
      <c r="I41" s="76"/>
      <c r="J41" s="76"/>
      <c r="K41" s="77"/>
      <c r="L41" s="4"/>
      <c r="M41" s="6" t="str">
        <f>IF(L41="○","→","　")</f>
        <v>　</v>
      </c>
      <c r="N41" s="81" t="str">
        <f>IF(M41="→","面積按分した計算書を添付してください。","　")</f>
        <v>　</v>
      </c>
      <c r="O41" s="81"/>
      <c r="P41" s="81"/>
      <c r="Q41" s="81"/>
      <c r="R41" s="81"/>
      <c r="S41" s="81"/>
      <c r="T41" s="81"/>
      <c r="U41" s="81"/>
      <c r="V41" s="81"/>
      <c r="W41" s="81"/>
      <c r="X41" s="81"/>
    </row>
    <row r="42" spans="1:24" ht="22.5" x14ac:dyDescent="0.55000000000000004">
      <c r="B42" s="75" t="s">
        <v>164</v>
      </c>
      <c r="C42" s="76"/>
      <c r="D42" s="76"/>
      <c r="E42" s="76"/>
      <c r="F42" s="76"/>
      <c r="G42" s="76"/>
      <c r="H42" s="76"/>
      <c r="I42" s="76"/>
      <c r="J42" s="76"/>
      <c r="K42" s="77"/>
      <c r="L42" s="4"/>
      <c r="M42" s="6" t="str">
        <f>IF(L42="○","→","　")</f>
        <v>　</v>
      </c>
      <c r="N42" s="81" t="str">
        <f>IF(M42="→","確認事項⑥へ","　")</f>
        <v>　</v>
      </c>
      <c r="O42" s="81"/>
      <c r="P42" s="81"/>
      <c r="Q42" s="81"/>
      <c r="R42" s="81"/>
      <c r="S42" s="81"/>
      <c r="T42" s="81"/>
      <c r="U42" s="81"/>
      <c r="V42" s="81"/>
      <c r="W42" s="81"/>
      <c r="X42" s="81"/>
    </row>
    <row r="43" spans="1:24" x14ac:dyDescent="0.55000000000000004">
      <c r="B43" t="s">
        <v>165</v>
      </c>
    </row>
    <row r="45" spans="1:24" x14ac:dyDescent="0.55000000000000004">
      <c r="A45" s="3" t="s">
        <v>129</v>
      </c>
    </row>
    <row r="46" spans="1:24" ht="39" customHeight="1" x14ac:dyDescent="0.55000000000000004">
      <c r="A46" s="84" t="s">
        <v>199</v>
      </c>
      <c r="B46" s="74"/>
      <c r="C46" s="74"/>
      <c r="D46" s="74"/>
      <c r="E46" s="74"/>
      <c r="F46" s="74"/>
      <c r="G46" s="74"/>
      <c r="H46" s="74"/>
      <c r="I46" s="74"/>
      <c r="J46" s="74"/>
      <c r="K46" s="74"/>
      <c r="L46" s="74"/>
      <c r="M46" s="74"/>
      <c r="N46" s="74"/>
      <c r="O46" s="74"/>
      <c r="P46" s="74"/>
      <c r="Q46" s="74"/>
      <c r="R46" s="74"/>
      <c r="S46" s="74"/>
      <c r="T46" s="74"/>
      <c r="U46" s="74"/>
      <c r="V46" s="74"/>
      <c r="W46" s="74"/>
      <c r="X46" s="74"/>
    </row>
    <row r="47" spans="1:24" ht="22.5" customHeight="1" x14ac:dyDescent="0.55000000000000004">
      <c r="A47" s="12"/>
      <c r="B47" s="83" t="s">
        <v>132</v>
      </c>
      <c r="C47" s="83"/>
      <c r="D47" s="83"/>
      <c r="E47" s="83"/>
      <c r="F47" s="83"/>
      <c r="G47" s="83"/>
      <c r="H47" s="83"/>
      <c r="I47" s="83"/>
      <c r="J47" s="83"/>
      <c r="K47" s="83"/>
      <c r="L47" s="4"/>
      <c r="M47" s="6" t="str">
        <f>IF(L47="○","→","　")</f>
        <v>　</v>
      </c>
      <c r="N47" s="81" t="str">
        <f>IF(M47="→","検討内容がわかる資料を提出してください。","　")</f>
        <v>　</v>
      </c>
      <c r="O47" s="81"/>
      <c r="P47" s="81"/>
      <c r="Q47" s="81"/>
      <c r="R47" s="81"/>
      <c r="S47" s="81"/>
      <c r="T47" s="81"/>
      <c r="U47" s="81"/>
      <c r="V47" s="81"/>
      <c r="W47" s="81"/>
      <c r="X47" s="81"/>
    </row>
    <row r="48" spans="1:24" ht="22.5" customHeight="1" x14ac:dyDescent="0.55000000000000004">
      <c r="A48" s="12"/>
      <c r="B48" s="83" t="s">
        <v>133</v>
      </c>
      <c r="C48" s="83"/>
      <c r="D48" s="83"/>
      <c r="E48" s="83"/>
      <c r="F48" s="83"/>
      <c r="G48" s="83"/>
      <c r="H48" s="83"/>
      <c r="I48" s="83"/>
      <c r="J48" s="83"/>
      <c r="K48" s="83"/>
      <c r="L48" s="4"/>
      <c r="M48" s="6" t="str">
        <f>IF(L48="○","→","　")</f>
        <v>　</v>
      </c>
      <c r="N48" s="81" t="str">
        <f>IF(M48="→","選定した機種・機能で足りるとした理由を下に記載してください。","　")</f>
        <v>　</v>
      </c>
      <c r="O48" s="81"/>
      <c r="P48" s="81"/>
      <c r="Q48" s="81"/>
      <c r="R48" s="81"/>
      <c r="S48" s="81"/>
      <c r="T48" s="81"/>
      <c r="U48" s="81"/>
      <c r="V48" s="81"/>
      <c r="W48" s="81"/>
      <c r="X48" s="81"/>
    </row>
    <row r="49" spans="1:50" ht="22.5" customHeight="1" x14ac:dyDescent="0.55000000000000004">
      <c r="A49" s="12"/>
      <c r="B49" s="17"/>
      <c r="C49" s="17"/>
      <c r="D49" s="17"/>
      <c r="E49" s="17"/>
      <c r="F49" s="17"/>
      <c r="G49" s="17"/>
      <c r="H49" s="17"/>
      <c r="I49" s="17"/>
      <c r="J49" s="17"/>
      <c r="K49" s="17"/>
      <c r="L49" s="7"/>
      <c r="M49" s="107" t="str">
        <f>IF(M48="→","理由","　")</f>
        <v>　</v>
      </c>
      <c r="N49" s="106"/>
      <c r="O49" s="106"/>
      <c r="P49" s="106"/>
      <c r="Q49" s="106"/>
      <c r="R49" s="106"/>
      <c r="S49" s="106"/>
      <c r="T49" s="106"/>
      <c r="U49" s="106"/>
      <c r="V49" s="106"/>
      <c r="W49" s="106"/>
      <c r="X49" s="106"/>
    </row>
    <row r="50" spans="1:50" ht="22.5" customHeight="1" x14ac:dyDescent="0.55000000000000004">
      <c r="A50" s="12"/>
      <c r="B50" s="16"/>
      <c r="C50" s="16"/>
      <c r="D50" s="16"/>
      <c r="E50" s="16"/>
      <c r="F50" s="16"/>
      <c r="G50" s="16"/>
      <c r="H50" s="16"/>
      <c r="I50" s="16"/>
      <c r="J50" s="16"/>
      <c r="K50" s="16"/>
      <c r="L50" s="7"/>
      <c r="M50" s="107"/>
      <c r="N50" s="106"/>
      <c r="O50" s="106"/>
      <c r="P50" s="106"/>
      <c r="Q50" s="106"/>
      <c r="R50" s="106"/>
      <c r="S50" s="106"/>
      <c r="T50" s="106"/>
      <c r="U50" s="106"/>
      <c r="V50" s="106"/>
      <c r="W50" s="106"/>
      <c r="X50" s="106"/>
    </row>
    <row r="51" spans="1:50" ht="22.5" customHeight="1" x14ac:dyDescent="0.55000000000000004">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50" ht="22.5" customHeight="1" x14ac:dyDescent="0.55000000000000004">
      <c r="A52" s="3" t="s">
        <v>134</v>
      </c>
    </row>
    <row r="53" spans="1:50" ht="41" customHeight="1" x14ac:dyDescent="0.55000000000000004">
      <c r="A53" s="84" t="s">
        <v>200</v>
      </c>
      <c r="B53" s="74"/>
      <c r="C53" s="74"/>
      <c r="D53" s="74"/>
      <c r="E53" s="74"/>
      <c r="F53" s="74"/>
      <c r="G53" s="74"/>
      <c r="H53" s="74"/>
      <c r="I53" s="74"/>
      <c r="J53" s="74"/>
      <c r="K53" s="74"/>
      <c r="L53" s="74"/>
      <c r="M53" s="74"/>
      <c r="N53" s="74"/>
      <c r="O53" s="74"/>
      <c r="P53" s="74"/>
      <c r="Q53" s="74"/>
      <c r="R53" s="74"/>
      <c r="S53" s="74"/>
      <c r="T53" s="74"/>
      <c r="U53" s="74"/>
      <c r="V53" s="74"/>
      <c r="W53" s="74"/>
      <c r="X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row>
    <row r="54" spans="1:50" ht="22.5" customHeight="1" x14ac:dyDescent="0.55000000000000004">
      <c r="A54" s="53"/>
      <c r="B54" s="173" t="s">
        <v>187</v>
      </c>
      <c r="C54" s="174"/>
      <c r="D54" s="174"/>
      <c r="E54" s="174"/>
      <c r="F54" s="174"/>
      <c r="G54" s="174"/>
      <c r="H54" s="175"/>
      <c r="I54" s="149"/>
      <c r="J54" s="149"/>
      <c r="K54" s="149"/>
      <c r="L54" s="149"/>
      <c r="M54" s="149"/>
      <c r="N54" s="53"/>
      <c r="O54" s="53"/>
      <c r="P54" s="53"/>
      <c r="Q54" s="53"/>
      <c r="R54" s="53"/>
      <c r="S54" s="53"/>
      <c r="T54" s="53"/>
      <c r="U54" s="53"/>
      <c r="V54" s="53"/>
      <c r="W54" s="53"/>
      <c r="X54" s="53"/>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row>
    <row r="55" spans="1:50" ht="22.5" customHeight="1" x14ac:dyDescent="0.55000000000000004">
      <c r="A55" s="53"/>
      <c r="B55" s="57"/>
      <c r="C55" s="160" t="s">
        <v>177</v>
      </c>
      <c r="D55" s="161"/>
      <c r="E55" s="161"/>
      <c r="F55" s="161"/>
      <c r="G55" s="161"/>
      <c r="H55" s="162"/>
      <c r="I55" s="154"/>
      <c r="J55" s="155"/>
      <c r="K55" s="155"/>
      <c r="L55" s="155"/>
      <c r="M55" s="155"/>
      <c r="N55" s="155"/>
      <c r="O55" s="155"/>
      <c r="P55" s="155"/>
      <c r="Q55" s="155"/>
      <c r="R55" s="155"/>
      <c r="S55" s="155"/>
      <c r="T55" s="155"/>
      <c r="U55" s="155"/>
      <c r="V55" s="155"/>
      <c r="W55" s="156"/>
      <c r="X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row>
    <row r="56" spans="1:50" ht="22.5" customHeight="1" x14ac:dyDescent="0.55000000000000004">
      <c r="A56" s="53"/>
      <c r="B56" s="58"/>
      <c r="C56" s="163"/>
      <c r="D56" s="164"/>
      <c r="E56" s="164"/>
      <c r="F56" s="164"/>
      <c r="G56" s="164"/>
      <c r="H56" s="165"/>
      <c r="I56" s="157"/>
      <c r="J56" s="158"/>
      <c r="K56" s="158"/>
      <c r="L56" s="158"/>
      <c r="M56" s="158"/>
      <c r="N56" s="158"/>
      <c r="O56" s="158"/>
      <c r="P56" s="158"/>
      <c r="Q56" s="158"/>
      <c r="R56" s="158"/>
      <c r="S56" s="158"/>
      <c r="T56" s="158"/>
      <c r="U56" s="158"/>
      <c r="V56" s="158"/>
      <c r="W56" s="159"/>
      <c r="X56" s="53"/>
    </row>
    <row r="57" spans="1:50" ht="22.5" customHeight="1" x14ac:dyDescent="0.55000000000000004">
      <c r="A57" s="12"/>
      <c r="B57" s="146" t="s">
        <v>172</v>
      </c>
      <c r="C57" s="146"/>
      <c r="D57" s="146"/>
      <c r="E57" s="146"/>
      <c r="F57" s="146"/>
      <c r="G57" s="146"/>
      <c r="H57" s="146"/>
      <c r="I57" s="149"/>
      <c r="J57" s="149"/>
      <c r="K57" s="149"/>
      <c r="L57" s="149"/>
      <c r="M57" s="149"/>
      <c r="N57" s="149"/>
      <c r="O57" s="149"/>
      <c r="P57" s="149"/>
      <c r="Q57" s="149"/>
      <c r="R57" s="149"/>
      <c r="S57" s="149"/>
      <c r="T57" s="149"/>
      <c r="U57" s="149"/>
      <c r="V57" s="149"/>
      <c r="W57" s="149"/>
      <c r="X57" s="12"/>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row>
    <row r="58" spans="1:50" ht="22.5" customHeight="1" x14ac:dyDescent="0.55000000000000004">
      <c r="A58" s="12"/>
      <c r="B58" s="147"/>
      <c r="C58" s="148"/>
      <c r="D58" s="148"/>
      <c r="E58" s="148"/>
      <c r="F58" s="148"/>
      <c r="G58" s="148"/>
      <c r="H58" s="148"/>
      <c r="I58" s="150"/>
      <c r="J58" s="150"/>
      <c r="K58" s="150"/>
      <c r="L58" s="150"/>
      <c r="M58" s="150"/>
      <c r="N58" s="150"/>
      <c r="O58" s="150"/>
      <c r="P58" s="150"/>
      <c r="Q58" s="150"/>
      <c r="R58" s="150"/>
      <c r="S58" s="150"/>
      <c r="T58" s="150"/>
      <c r="U58" s="150"/>
      <c r="V58" s="150"/>
      <c r="W58" s="150"/>
      <c r="X58" s="12"/>
    </row>
    <row r="59" spans="1:50" ht="22.5" customHeight="1" x14ac:dyDescent="0.55000000000000004">
      <c r="A59" s="53"/>
      <c r="B59" s="55"/>
      <c r="C59" s="151" t="s">
        <v>173</v>
      </c>
      <c r="D59" s="152"/>
      <c r="E59" s="152"/>
      <c r="F59" s="152"/>
      <c r="G59" s="152"/>
      <c r="H59" s="153"/>
      <c r="I59" s="150"/>
      <c r="J59" s="150"/>
      <c r="K59" s="150"/>
      <c r="L59" s="150"/>
      <c r="M59" s="150"/>
      <c r="N59" s="53"/>
      <c r="O59" s="53"/>
      <c r="P59" s="53"/>
      <c r="Q59" s="53"/>
      <c r="R59" s="53"/>
      <c r="S59" s="53"/>
      <c r="T59" s="53"/>
      <c r="U59" s="53"/>
      <c r="V59" s="53"/>
      <c r="W59" s="53"/>
      <c r="X59" s="53"/>
    </row>
    <row r="60" spans="1:50" ht="22.5" customHeight="1" x14ac:dyDescent="0.55000000000000004">
      <c r="A60" s="53"/>
      <c r="B60" s="56"/>
      <c r="C60" s="151" t="s">
        <v>174</v>
      </c>
      <c r="D60" s="152"/>
      <c r="E60" s="152"/>
      <c r="F60" s="152"/>
      <c r="G60" s="152"/>
      <c r="H60" s="153"/>
      <c r="I60" s="150"/>
      <c r="J60" s="150"/>
      <c r="K60" s="150"/>
      <c r="L60" s="150"/>
      <c r="M60" s="150"/>
      <c r="N60" s="53"/>
      <c r="O60" s="53"/>
      <c r="P60" s="53"/>
      <c r="Q60" s="53"/>
      <c r="R60" s="53"/>
      <c r="S60" s="53"/>
      <c r="T60" s="53"/>
      <c r="U60" s="53"/>
      <c r="V60" s="53"/>
      <c r="W60" s="53"/>
      <c r="X60" s="53"/>
    </row>
    <row r="61" spans="1:50" ht="13" customHeight="1" x14ac:dyDescent="0.55000000000000004">
      <c r="A61" s="12"/>
      <c r="B61" s="48"/>
      <c r="C61" s="48"/>
      <c r="D61" s="48"/>
      <c r="E61" s="48"/>
      <c r="F61" s="48"/>
      <c r="G61" s="48"/>
      <c r="H61" s="48"/>
      <c r="I61" s="48"/>
      <c r="J61" s="28"/>
      <c r="K61" s="28"/>
      <c r="L61" s="28"/>
      <c r="M61" s="28"/>
      <c r="N61" s="28"/>
      <c r="O61" s="28"/>
      <c r="P61" s="28"/>
      <c r="Q61" s="12"/>
      <c r="R61" s="12"/>
      <c r="S61" s="12"/>
      <c r="T61" s="12"/>
      <c r="U61" s="12"/>
      <c r="V61" s="12"/>
      <c r="W61" s="12"/>
      <c r="X61" s="12"/>
    </row>
    <row r="62" spans="1:50" ht="22.5" customHeight="1" x14ac:dyDescent="0.55000000000000004">
      <c r="A62" s="3" t="s">
        <v>144</v>
      </c>
    </row>
    <row r="63" spans="1:50" ht="97" customHeight="1" x14ac:dyDescent="0.55000000000000004">
      <c r="A63" s="84" t="s">
        <v>201</v>
      </c>
      <c r="B63" s="74"/>
      <c r="C63" s="74"/>
      <c r="D63" s="74"/>
      <c r="E63" s="74"/>
      <c r="F63" s="74"/>
      <c r="G63" s="74"/>
      <c r="H63" s="74"/>
      <c r="I63" s="74"/>
      <c r="J63" s="74"/>
      <c r="K63" s="74"/>
      <c r="L63" s="74"/>
      <c r="M63" s="74"/>
      <c r="N63" s="74"/>
      <c r="O63" s="74"/>
      <c r="P63" s="74"/>
      <c r="Q63" s="74"/>
      <c r="R63" s="74"/>
      <c r="S63" s="74"/>
      <c r="T63" s="74"/>
      <c r="U63" s="74"/>
      <c r="V63" s="74"/>
      <c r="W63" s="74"/>
      <c r="X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row>
    <row r="64" spans="1:50" ht="22.5" customHeight="1" x14ac:dyDescent="0.65">
      <c r="A64" s="12"/>
      <c r="B64" s="136" t="s">
        <v>176</v>
      </c>
      <c r="C64" s="137"/>
      <c r="D64" s="137"/>
      <c r="E64" s="137"/>
      <c r="F64" s="137"/>
      <c r="G64" s="137"/>
      <c r="H64" s="137"/>
      <c r="I64" s="144"/>
      <c r="J64" s="144"/>
      <c r="K64" s="144"/>
      <c r="L64" s="144"/>
      <c r="M64" s="144"/>
      <c r="N64" s="49" t="s">
        <v>152</v>
      </c>
      <c r="O64" s="50" t="s">
        <v>175</v>
      </c>
      <c r="P64" s="12"/>
      <c r="Q64" s="12"/>
      <c r="R64" s="12"/>
      <c r="S64" s="12"/>
      <c r="T64" s="12"/>
      <c r="U64" s="12"/>
      <c r="V64" s="12"/>
      <c r="W64" s="12"/>
      <c r="X64" s="12"/>
    </row>
    <row r="65" spans="1:26" ht="22.5" customHeight="1" x14ac:dyDescent="0.65">
      <c r="A65" s="53"/>
      <c r="B65" s="59"/>
      <c r="C65" s="138" t="s">
        <v>179</v>
      </c>
      <c r="D65" s="139"/>
      <c r="E65" s="139"/>
      <c r="F65" s="139"/>
      <c r="G65" s="139"/>
      <c r="H65" s="140"/>
      <c r="I65" s="141"/>
      <c r="J65" s="142"/>
      <c r="K65" s="142"/>
      <c r="L65" s="142"/>
      <c r="M65" s="142"/>
      <c r="N65" s="142"/>
      <c r="O65" s="142"/>
      <c r="P65" s="142"/>
      <c r="Q65" s="142"/>
      <c r="R65" s="142"/>
      <c r="S65" s="142"/>
      <c r="T65" s="142"/>
      <c r="U65" s="142"/>
      <c r="V65" s="142"/>
      <c r="W65" s="143"/>
      <c r="X65" s="53"/>
    </row>
    <row r="66" spans="1:26" ht="22.5" customHeight="1" x14ac:dyDescent="0.55000000000000004">
      <c r="A66" s="12"/>
      <c r="B66" s="137" t="s">
        <v>178</v>
      </c>
      <c r="C66" s="137"/>
      <c r="D66" s="137"/>
      <c r="E66" s="137"/>
      <c r="F66" s="137"/>
      <c r="G66" s="137"/>
      <c r="H66" s="137"/>
      <c r="I66" s="145" t="e">
        <f>(I59+I64)/I54*24</f>
        <v>#DIV/0!</v>
      </c>
      <c r="J66" s="145"/>
      <c r="K66" s="145"/>
      <c r="L66" s="145"/>
      <c r="M66" s="145"/>
      <c r="N66" s="21" t="s">
        <v>152</v>
      </c>
      <c r="O66" s="50" t="s">
        <v>153</v>
      </c>
      <c r="P66" s="12"/>
      <c r="Q66" s="12"/>
      <c r="R66" s="12"/>
      <c r="S66" s="12"/>
      <c r="T66" s="12"/>
      <c r="U66" s="12"/>
      <c r="V66" s="12"/>
      <c r="W66" s="12"/>
      <c r="X66" s="12"/>
    </row>
    <row r="67" spans="1:26" ht="22.5" customHeight="1" x14ac:dyDescent="0.55000000000000004">
      <c r="A67" s="12"/>
      <c r="B67" s="130" t="s">
        <v>145</v>
      </c>
      <c r="C67" s="131"/>
      <c r="D67" s="131"/>
      <c r="E67" s="131"/>
      <c r="F67" s="131"/>
      <c r="G67" s="131"/>
      <c r="H67" s="131"/>
      <c r="I67" s="131"/>
      <c r="J67" s="131"/>
      <c r="K67" s="131"/>
      <c r="L67" s="52"/>
      <c r="M67" s="6" t="str">
        <f>IF(L67&lt;&gt;"","→","　")</f>
        <v>　</v>
      </c>
      <c r="N67" s="134" t="str">
        <f>IF(M67="→","協定書の写しを提出してください。","　")</f>
        <v>　</v>
      </c>
      <c r="O67" s="134"/>
      <c r="P67" s="134"/>
      <c r="Q67" s="134"/>
      <c r="R67" s="134"/>
      <c r="S67" s="134"/>
      <c r="T67" s="134"/>
      <c r="U67" s="134"/>
      <c r="V67" s="134"/>
      <c r="W67" s="134"/>
      <c r="X67" s="134"/>
    </row>
    <row r="68" spans="1:26" ht="22.5" customHeight="1" x14ac:dyDescent="0.55000000000000004">
      <c r="A68" s="12"/>
      <c r="B68" s="132" t="s">
        <v>146</v>
      </c>
      <c r="C68" s="133"/>
      <c r="D68" s="133"/>
      <c r="E68" s="133"/>
      <c r="F68" s="133"/>
      <c r="G68" s="133"/>
      <c r="H68" s="133"/>
      <c r="I68" s="133"/>
      <c r="J68" s="133"/>
      <c r="K68" s="133"/>
      <c r="L68" s="4"/>
      <c r="M68" s="6" t="str">
        <f>IF(L68&lt;&gt;"","→","　")</f>
        <v>　</v>
      </c>
      <c r="N68" s="134" t="str">
        <f>IF(M68="→","備蓄がなくなった際の対応を下に記載してください。","　")</f>
        <v>　</v>
      </c>
      <c r="O68" s="134"/>
      <c r="P68" s="134"/>
      <c r="Q68" s="134"/>
      <c r="R68" s="134"/>
      <c r="S68" s="134"/>
      <c r="T68" s="134"/>
      <c r="U68" s="134"/>
      <c r="V68" s="134"/>
      <c r="W68" s="134"/>
      <c r="X68" s="134"/>
    </row>
    <row r="69" spans="1:26" ht="22.5" customHeight="1" x14ac:dyDescent="0.55000000000000004">
      <c r="A69" s="12"/>
      <c r="B69" s="48"/>
      <c r="C69" s="48"/>
      <c r="D69" s="48"/>
      <c r="E69" s="48"/>
      <c r="F69" s="48"/>
      <c r="G69" s="48"/>
      <c r="H69" s="48"/>
      <c r="I69" s="48"/>
      <c r="J69" s="48"/>
      <c r="K69" s="48"/>
      <c r="L69" s="48"/>
      <c r="M69" s="107" t="str">
        <f>IF(M68="→","対応","　")</f>
        <v>　</v>
      </c>
      <c r="N69" s="135"/>
      <c r="O69" s="135"/>
      <c r="P69" s="135"/>
      <c r="Q69" s="135"/>
      <c r="R69" s="135"/>
      <c r="S69" s="135"/>
      <c r="T69" s="135"/>
      <c r="U69" s="135"/>
      <c r="V69" s="135"/>
      <c r="W69" s="135"/>
      <c r="X69" s="135"/>
    </row>
    <row r="70" spans="1:26" ht="22.5" customHeight="1" x14ac:dyDescent="0.55000000000000004">
      <c r="A70" s="12"/>
      <c r="B70" s="48"/>
      <c r="C70" s="48"/>
      <c r="D70" s="48"/>
      <c r="E70" s="48"/>
      <c r="F70" s="48"/>
      <c r="G70" s="48"/>
      <c r="H70" s="48"/>
      <c r="I70" s="48"/>
      <c r="J70" s="48"/>
      <c r="K70" s="48"/>
      <c r="L70" s="48"/>
      <c r="M70" s="107"/>
      <c r="N70" s="135"/>
      <c r="O70" s="135"/>
      <c r="P70" s="135"/>
      <c r="Q70" s="135"/>
      <c r="R70" s="135"/>
      <c r="S70" s="135"/>
      <c r="T70" s="135"/>
      <c r="U70" s="135"/>
      <c r="V70" s="135"/>
      <c r="W70" s="135"/>
      <c r="X70" s="135"/>
    </row>
    <row r="71" spans="1:26" x14ac:dyDescent="0.55000000000000004">
      <c r="A71" s="3" t="s">
        <v>29</v>
      </c>
    </row>
    <row r="72" spans="1:26" x14ac:dyDescent="0.55000000000000004">
      <c r="B72" s="2">
        <v>1</v>
      </c>
      <c r="C72" s="70" t="s">
        <v>30</v>
      </c>
      <c r="D72" s="70"/>
      <c r="E72" s="70"/>
      <c r="F72" s="70"/>
      <c r="G72" s="70"/>
      <c r="H72" s="70"/>
      <c r="I72" s="70"/>
      <c r="J72" s="70"/>
      <c r="K72" s="70"/>
      <c r="L72" s="70"/>
      <c r="M72" s="70"/>
      <c r="N72" s="70"/>
      <c r="O72" s="70"/>
      <c r="P72" s="70"/>
      <c r="Q72" s="70"/>
      <c r="R72" s="70"/>
      <c r="S72" s="70"/>
      <c r="T72" s="70"/>
      <c r="U72" s="70"/>
      <c r="V72" s="70"/>
      <c r="W72" s="25" t="str">
        <f>IF(Z72,"○","×")</f>
        <v>×</v>
      </c>
      <c r="Z72" t="b">
        <f>OR(L11="○",L12="○")</f>
        <v>0</v>
      </c>
    </row>
    <row r="73" spans="1:26" x14ac:dyDescent="0.55000000000000004">
      <c r="B73" s="23">
        <v>2</v>
      </c>
      <c r="C73" s="70" t="s">
        <v>166</v>
      </c>
      <c r="D73" s="70"/>
      <c r="E73" s="70"/>
      <c r="F73" s="70"/>
      <c r="G73" s="70"/>
      <c r="H73" s="70"/>
      <c r="I73" s="70"/>
      <c r="J73" s="70"/>
      <c r="K73" s="70"/>
      <c r="L73" s="70"/>
      <c r="M73" s="70"/>
      <c r="N73" s="70"/>
      <c r="O73" s="70"/>
      <c r="P73" s="70"/>
      <c r="Q73" s="70"/>
      <c r="R73" s="70"/>
      <c r="S73" s="70"/>
      <c r="T73" s="70"/>
      <c r="U73" s="70"/>
      <c r="V73" s="70"/>
      <c r="W73" s="25" t="str">
        <f>IF(L17="○","○","×")</f>
        <v>×</v>
      </c>
    </row>
    <row r="74" spans="1:26" x14ac:dyDescent="0.55000000000000004">
      <c r="B74" s="23" t="s">
        <v>31</v>
      </c>
      <c r="C74" s="70" t="s">
        <v>180</v>
      </c>
      <c r="D74" s="70"/>
      <c r="E74" s="70"/>
      <c r="F74" s="70"/>
      <c r="G74" s="70"/>
      <c r="H74" s="70"/>
      <c r="I74" s="70"/>
      <c r="J74" s="70"/>
      <c r="K74" s="70"/>
      <c r="L74" s="70"/>
      <c r="M74" s="70"/>
      <c r="N74" s="70"/>
      <c r="O74" s="70"/>
      <c r="P74" s="70"/>
      <c r="Q74" s="70"/>
      <c r="R74" s="70"/>
      <c r="S74" s="70"/>
      <c r="T74" s="70"/>
      <c r="U74" s="70"/>
      <c r="V74" s="70"/>
      <c r="W74" s="25" t="str">
        <f>IF(S21&lt;&gt;"","○","×")</f>
        <v>×</v>
      </c>
    </row>
    <row r="75" spans="1:26" x14ac:dyDescent="0.55000000000000004">
      <c r="B75" s="23" t="s">
        <v>32</v>
      </c>
      <c r="C75" s="70" t="s">
        <v>181</v>
      </c>
      <c r="D75" s="70"/>
      <c r="E75" s="70"/>
      <c r="F75" s="70"/>
      <c r="G75" s="70"/>
      <c r="H75" s="70"/>
      <c r="I75" s="70"/>
      <c r="J75" s="70"/>
      <c r="K75" s="70"/>
      <c r="L75" s="70"/>
      <c r="M75" s="70"/>
      <c r="N75" s="70"/>
      <c r="O75" s="70"/>
      <c r="P75" s="70"/>
      <c r="Q75" s="70"/>
      <c r="R75" s="70"/>
      <c r="S75" s="70"/>
      <c r="T75" s="70"/>
      <c r="U75" s="70"/>
      <c r="V75" s="70"/>
      <c r="W75" s="25" t="str">
        <f>IF(S22&lt;&gt;"","○","×")</f>
        <v>×</v>
      </c>
    </row>
    <row r="76" spans="1:26" x14ac:dyDescent="0.55000000000000004">
      <c r="B76" s="2">
        <v>4</v>
      </c>
      <c r="C76" s="70" t="s">
        <v>33</v>
      </c>
      <c r="D76" s="70"/>
      <c r="E76" s="70"/>
      <c r="F76" s="70"/>
      <c r="G76" s="70"/>
      <c r="H76" s="70"/>
      <c r="I76" s="70"/>
      <c r="J76" s="70"/>
      <c r="K76" s="70"/>
      <c r="L76" s="70"/>
      <c r="M76" s="70"/>
      <c r="N76" s="70"/>
      <c r="O76" s="70"/>
      <c r="P76" s="70"/>
      <c r="Q76" s="70"/>
      <c r="R76" s="70"/>
      <c r="S76" s="70"/>
      <c r="T76" s="70"/>
      <c r="U76" s="70"/>
      <c r="V76" s="70"/>
      <c r="W76" s="25" t="s">
        <v>33</v>
      </c>
    </row>
    <row r="77" spans="1:26" x14ac:dyDescent="0.55000000000000004">
      <c r="B77" s="24" t="s">
        <v>34</v>
      </c>
      <c r="C77" s="70" t="s">
        <v>40</v>
      </c>
      <c r="D77" s="70"/>
      <c r="E77" s="70"/>
      <c r="F77" s="70"/>
      <c r="G77" s="70"/>
      <c r="H77" s="70"/>
      <c r="I77" s="70"/>
      <c r="J77" s="70"/>
      <c r="K77" s="70"/>
      <c r="L77" s="70"/>
      <c r="M77" s="70"/>
      <c r="N77" s="70"/>
      <c r="O77" s="70"/>
      <c r="P77" s="70"/>
      <c r="Q77" s="70"/>
      <c r="R77" s="70"/>
      <c r="S77" s="70"/>
      <c r="T77" s="70"/>
      <c r="U77" s="70"/>
      <c r="V77" s="70"/>
      <c r="W77" s="25" t="str">
        <f>IF(L41="○","○","×")</f>
        <v>×</v>
      </c>
    </row>
    <row r="78" spans="1:26" x14ac:dyDescent="0.55000000000000004">
      <c r="B78" s="23" t="s">
        <v>35</v>
      </c>
      <c r="C78" s="70" t="s">
        <v>53</v>
      </c>
      <c r="D78" s="70"/>
      <c r="E78" s="70"/>
      <c r="F78" s="70"/>
      <c r="G78" s="70"/>
      <c r="H78" s="70"/>
      <c r="I78" s="70"/>
      <c r="J78" s="70"/>
      <c r="K78" s="70"/>
      <c r="L78" s="70"/>
      <c r="M78" s="70"/>
      <c r="N78" s="70"/>
      <c r="O78" s="70"/>
      <c r="P78" s="70"/>
      <c r="Q78" s="70"/>
      <c r="R78" s="70"/>
      <c r="S78" s="70"/>
      <c r="T78" s="70"/>
      <c r="U78" s="70"/>
      <c r="V78" s="70"/>
      <c r="W78" s="25" t="str">
        <f>IF(L41="○","○","×")</f>
        <v>×</v>
      </c>
    </row>
    <row r="79" spans="1:26" x14ac:dyDescent="0.55000000000000004">
      <c r="B79" s="51">
        <v>6</v>
      </c>
      <c r="C79" s="73" t="s">
        <v>148</v>
      </c>
      <c r="D79" s="73"/>
      <c r="E79" s="73"/>
      <c r="F79" s="73"/>
      <c r="G79" s="73"/>
      <c r="H79" s="73"/>
      <c r="I79" s="73"/>
      <c r="J79" s="73"/>
      <c r="K79" s="73"/>
      <c r="L79" s="73"/>
      <c r="M79" s="73"/>
      <c r="N79" s="73"/>
      <c r="O79" s="73"/>
      <c r="P79" s="73"/>
      <c r="Q79" s="73"/>
      <c r="R79" s="73"/>
      <c r="S79" s="73"/>
      <c r="T79" s="73"/>
      <c r="U79" s="73"/>
      <c r="V79" s="73"/>
      <c r="W79" s="26" t="str">
        <f>IF(M67="→","○","×")</f>
        <v>×</v>
      </c>
    </row>
    <row r="80" spans="1:26" x14ac:dyDescent="0.55000000000000004">
      <c r="B80" s="22"/>
      <c r="C80" s="20"/>
    </row>
    <row r="81" spans="1:28" x14ac:dyDescent="0.55000000000000004">
      <c r="B81" s="21" t="s">
        <v>36</v>
      </c>
      <c r="C81" s="20" t="s">
        <v>52</v>
      </c>
    </row>
    <row r="82" spans="1:28" x14ac:dyDescent="0.55000000000000004">
      <c r="B82" s="21"/>
      <c r="C82" s="20" t="s">
        <v>54</v>
      </c>
    </row>
    <row r="83" spans="1:28" x14ac:dyDescent="0.55000000000000004">
      <c r="B83" s="21"/>
      <c r="C83" s="20" t="s">
        <v>128</v>
      </c>
    </row>
    <row r="84" spans="1:28" x14ac:dyDescent="0.55000000000000004">
      <c r="D84" s="21" t="s">
        <v>37</v>
      </c>
      <c r="E84" t="s">
        <v>125</v>
      </c>
    </row>
    <row r="85" spans="1:28" x14ac:dyDescent="0.55000000000000004">
      <c r="D85" s="19" t="s">
        <v>38</v>
      </c>
      <c r="E85" t="s">
        <v>126</v>
      </c>
    </row>
    <row r="86" spans="1:28" x14ac:dyDescent="0.55000000000000004">
      <c r="D86" s="21" t="s">
        <v>39</v>
      </c>
      <c r="E86" t="s">
        <v>127</v>
      </c>
    </row>
    <row r="88" spans="1:28" x14ac:dyDescent="0.55000000000000004">
      <c r="A88" s="18" t="s">
        <v>42</v>
      </c>
    </row>
    <row r="89" spans="1:28" x14ac:dyDescent="0.55000000000000004">
      <c r="A89" s="18"/>
      <c r="B89" s="62" t="s">
        <v>44</v>
      </c>
      <c r="C89" s="62"/>
      <c r="D89" s="62"/>
      <c r="E89" s="62" t="s">
        <v>45</v>
      </c>
      <c r="F89" s="62"/>
      <c r="G89" s="62" t="s">
        <v>46</v>
      </c>
      <c r="H89" s="62"/>
      <c r="I89" s="62"/>
      <c r="J89" s="62"/>
      <c r="K89" s="62"/>
      <c r="L89" s="62"/>
      <c r="M89" s="62"/>
      <c r="N89" s="62"/>
      <c r="O89" s="62"/>
      <c r="P89" s="62"/>
      <c r="Q89" s="62"/>
      <c r="R89" s="62"/>
      <c r="S89" s="62"/>
      <c r="T89" s="62"/>
      <c r="U89" s="62"/>
      <c r="V89" s="62"/>
      <c r="W89" s="62"/>
    </row>
    <row r="90" spans="1:28" x14ac:dyDescent="0.55000000000000004">
      <c r="A90" s="18"/>
      <c r="B90" s="62"/>
      <c r="C90" s="62"/>
      <c r="D90" s="62"/>
      <c r="E90" s="62"/>
      <c r="F90" s="62"/>
      <c r="G90" s="62"/>
      <c r="H90" s="62"/>
      <c r="I90" s="62"/>
      <c r="J90" s="62"/>
      <c r="K90" s="62"/>
      <c r="L90" s="62"/>
      <c r="M90" s="62"/>
      <c r="N90" s="62"/>
      <c r="O90" s="62"/>
      <c r="P90" s="62"/>
      <c r="Q90" s="62"/>
      <c r="R90" s="62"/>
      <c r="S90" s="62"/>
      <c r="T90" s="62"/>
      <c r="U90" s="62"/>
      <c r="V90" s="62"/>
      <c r="W90" s="62"/>
    </row>
    <row r="91" spans="1:28" x14ac:dyDescent="0.55000000000000004">
      <c r="B91" s="61" t="s">
        <v>43</v>
      </c>
      <c r="C91" s="61"/>
      <c r="D91" s="61"/>
      <c r="E91" s="63" t="str">
        <f>IF(AND(G91="",G92=""),"OK","NG")</f>
        <v>NG</v>
      </c>
      <c r="F91" s="63"/>
      <c r="G91" s="71" t="str">
        <f>IF(Z91,"チェックが付いていません。","")</f>
        <v>チェックが付いていません。</v>
      </c>
      <c r="H91" s="71"/>
      <c r="I91" s="71"/>
      <c r="J91" s="71"/>
      <c r="K91" s="71"/>
      <c r="L91" s="71"/>
      <c r="M91" s="71"/>
      <c r="N91" s="71"/>
      <c r="O91" s="71"/>
      <c r="P91" s="71"/>
      <c r="Q91" s="71"/>
      <c r="R91" s="71"/>
      <c r="S91" s="71"/>
      <c r="T91" s="71"/>
      <c r="U91" s="71"/>
      <c r="V91" s="71"/>
      <c r="W91" s="71"/>
      <c r="Z91" t="b">
        <f>AND(L11="",L12="")</f>
        <v>1</v>
      </c>
      <c r="AB91" t="b">
        <f>AND(L12="○",N13&lt;&gt;"")</f>
        <v>0</v>
      </c>
    </row>
    <row r="92" spans="1:28" x14ac:dyDescent="0.55000000000000004">
      <c r="B92" s="62"/>
      <c r="C92" s="62"/>
      <c r="D92" s="62"/>
      <c r="E92" s="63"/>
      <c r="F92" s="63"/>
      <c r="G92" s="72" t="str">
        <f>IF(AND(L12="○",N13=""),"対策欄が記載されていません。","")</f>
        <v/>
      </c>
      <c r="H92" s="72"/>
      <c r="I92" s="72"/>
      <c r="J92" s="72"/>
      <c r="K92" s="72"/>
      <c r="L92" s="72"/>
      <c r="M92" s="72"/>
      <c r="N92" s="72"/>
      <c r="O92" s="72"/>
      <c r="P92" s="72"/>
      <c r="Q92" s="72"/>
      <c r="R92" s="72"/>
      <c r="S92" s="72"/>
      <c r="T92" s="72"/>
      <c r="U92" s="72"/>
      <c r="V92" s="72"/>
      <c r="W92" s="72"/>
    </row>
    <row r="93" spans="1:28" x14ac:dyDescent="0.55000000000000004">
      <c r="B93" s="61" t="s">
        <v>47</v>
      </c>
      <c r="C93" s="61"/>
      <c r="D93" s="61"/>
      <c r="E93" s="63" t="str">
        <f>IF(AND(G93="",G94=""),"OK","NG")</f>
        <v>NG</v>
      </c>
      <c r="F93" s="63"/>
      <c r="G93" s="64" t="str">
        <f>IF(Z93,"チェックが付いていません。","")</f>
        <v>チェックが付いていません。</v>
      </c>
      <c r="H93" s="65"/>
      <c r="I93" s="65"/>
      <c r="J93" s="65"/>
      <c r="K93" s="65"/>
      <c r="L93" s="65"/>
      <c r="M93" s="65"/>
      <c r="N93" s="65"/>
      <c r="O93" s="65"/>
      <c r="P93" s="65"/>
      <c r="Q93" s="65"/>
      <c r="R93" s="65"/>
      <c r="S93" s="65"/>
      <c r="T93" s="65"/>
      <c r="U93" s="65"/>
      <c r="V93" s="65"/>
      <c r="W93" s="66"/>
      <c r="Z93" t="b">
        <f>AND(L17="")</f>
        <v>1</v>
      </c>
      <c r="AB93" t="e">
        <f>AND(#REF!="○",#REF!&lt;&gt;"")</f>
        <v>#REF!</v>
      </c>
    </row>
    <row r="94" spans="1:28" x14ac:dyDescent="0.55000000000000004">
      <c r="B94" s="62"/>
      <c r="C94" s="62"/>
      <c r="D94" s="62"/>
      <c r="E94" s="63"/>
      <c r="F94" s="63"/>
      <c r="G94" s="67"/>
      <c r="H94" s="68"/>
      <c r="I94" s="68"/>
      <c r="J94" s="68"/>
      <c r="K94" s="68"/>
      <c r="L94" s="68"/>
      <c r="M94" s="68"/>
      <c r="N94" s="68"/>
      <c r="O94" s="68"/>
      <c r="P94" s="68"/>
      <c r="Q94" s="68"/>
      <c r="R94" s="68"/>
      <c r="S94" s="68"/>
      <c r="T94" s="68"/>
      <c r="U94" s="68"/>
      <c r="V94" s="68"/>
      <c r="W94" s="69"/>
    </row>
    <row r="95" spans="1:28" x14ac:dyDescent="0.55000000000000004">
      <c r="B95" s="61" t="s">
        <v>48</v>
      </c>
      <c r="C95" s="61"/>
      <c r="D95" s="61"/>
      <c r="E95" s="63" t="str">
        <f t="shared" ref="E95" si="2">IF(AND(G95="",G96=""),"OK","NG")</f>
        <v>NG</v>
      </c>
      <c r="F95" s="63"/>
      <c r="G95" s="64" t="str">
        <f>IF(AND(Z21="○",Z22="○"),"","入力漏れがあります。")</f>
        <v>入力漏れがあります。</v>
      </c>
      <c r="H95" s="65"/>
      <c r="I95" s="65"/>
      <c r="J95" s="65"/>
      <c r="K95" s="65"/>
      <c r="L95" s="65"/>
      <c r="M95" s="65"/>
      <c r="N95" s="65"/>
      <c r="O95" s="65"/>
      <c r="P95" s="65"/>
      <c r="Q95" s="65"/>
      <c r="R95" s="65"/>
      <c r="S95" s="65"/>
      <c r="T95" s="65"/>
      <c r="U95" s="65"/>
      <c r="V95" s="65"/>
      <c r="W95" s="66"/>
    </row>
    <row r="96" spans="1:28" x14ac:dyDescent="0.55000000000000004">
      <c r="B96" s="62"/>
      <c r="C96" s="62"/>
      <c r="D96" s="62"/>
      <c r="E96" s="63"/>
      <c r="F96" s="63"/>
      <c r="G96" s="67"/>
      <c r="H96" s="68"/>
      <c r="I96" s="68"/>
      <c r="J96" s="68"/>
      <c r="K96" s="68"/>
      <c r="L96" s="68"/>
      <c r="M96" s="68"/>
      <c r="N96" s="68"/>
      <c r="O96" s="68"/>
      <c r="P96" s="68"/>
      <c r="Q96" s="68"/>
      <c r="R96" s="68"/>
      <c r="S96" s="68"/>
      <c r="T96" s="68"/>
      <c r="U96" s="68"/>
      <c r="V96" s="68"/>
      <c r="W96" s="69"/>
    </row>
    <row r="97" spans="2:26" x14ac:dyDescent="0.55000000000000004">
      <c r="B97" s="61" t="s">
        <v>49</v>
      </c>
      <c r="C97" s="61"/>
      <c r="D97" s="61"/>
      <c r="E97" s="63" t="str">
        <f t="shared" ref="E97" si="3">IF(AND(G97="",G98=""),"OK","NG")</f>
        <v>NG</v>
      </c>
      <c r="F97" s="63"/>
      <c r="G97" s="64" t="str">
        <f>IF(Z27,"","入力誤りまたは入力漏れがあります。")</f>
        <v>入力誤りまたは入力漏れがあります。</v>
      </c>
      <c r="H97" s="65"/>
      <c r="I97" s="65"/>
      <c r="J97" s="65"/>
      <c r="K97" s="65"/>
      <c r="L97" s="65"/>
      <c r="M97" s="65"/>
      <c r="N97" s="65"/>
      <c r="O97" s="65"/>
      <c r="P97" s="65"/>
      <c r="Q97" s="65"/>
      <c r="R97" s="65"/>
      <c r="S97" s="65"/>
      <c r="T97" s="65"/>
      <c r="U97" s="65"/>
      <c r="V97" s="65"/>
      <c r="W97" s="66"/>
    </row>
    <row r="98" spans="2:26" x14ac:dyDescent="0.55000000000000004">
      <c r="B98" s="62"/>
      <c r="C98" s="62"/>
      <c r="D98" s="62"/>
      <c r="E98" s="63"/>
      <c r="F98" s="63"/>
      <c r="G98" s="67"/>
      <c r="H98" s="68"/>
      <c r="I98" s="68"/>
      <c r="J98" s="68"/>
      <c r="K98" s="68"/>
      <c r="L98" s="68"/>
      <c r="M98" s="68"/>
      <c r="N98" s="68"/>
      <c r="O98" s="68"/>
      <c r="P98" s="68"/>
      <c r="Q98" s="68"/>
      <c r="R98" s="68"/>
      <c r="S98" s="68"/>
      <c r="T98" s="68"/>
      <c r="U98" s="68"/>
      <c r="V98" s="68"/>
      <c r="W98" s="69"/>
    </row>
    <row r="99" spans="2:26" x14ac:dyDescent="0.55000000000000004">
      <c r="B99" s="61" t="s">
        <v>50</v>
      </c>
      <c r="C99" s="61"/>
      <c r="D99" s="61"/>
      <c r="E99" s="63" t="str">
        <f>IF(AND(G99="",G100=""),"OK","NG")</f>
        <v>NG</v>
      </c>
      <c r="F99" s="63"/>
      <c r="G99" s="64" t="str">
        <f>IF(Z99,"チェックが付いていません。","")</f>
        <v>チェックが付いていません。</v>
      </c>
      <c r="H99" s="65"/>
      <c r="I99" s="65"/>
      <c r="J99" s="65"/>
      <c r="K99" s="65"/>
      <c r="L99" s="65"/>
      <c r="M99" s="65"/>
      <c r="N99" s="65"/>
      <c r="O99" s="65"/>
      <c r="P99" s="65"/>
      <c r="Q99" s="65"/>
      <c r="R99" s="65"/>
      <c r="S99" s="65"/>
      <c r="T99" s="65"/>
      <c r="U99" s="65"/>
      <c r="V99" s="65"/>
      <c r="W99" s="66"/>
      <c r="Z99" t="b">
        <f>AND(L41="",L42="")</f>
        <v>1</v>
      </c>
    </row>
    <row r="100" spans="2:26" x14ac:dyDescent="0.55000000000000004">
      <c r="B100" s="62"/>
      <c r="C100" s="62"/>
      <c r="D100" s="62"/>
      <c r="E100" s="63"/>
      <c r="F100" s="63"/>
      <c r="G100" s="67"/>
      <c r="H100" s="68"/>
      <c r="I100" s="68"/>
      <c r="J100" s="68"/>
      <c r="K100" s="68"/>
      <c r="L100" s="68"/>
      <c r="M100" s="68"/>
      <c r="N100" s="68"/>
      <c r="O100" s="68"/>
      <c r="P100" s="68"/>
      <c r="Q100" s="68"/>
      <c r="R100" s="68"/>
      <c r="S100" s="68"/>
      <c r="T100" s="68"/>
      <c r="U100" s="68"/>
      <c r="V100" s="68"/>
      <c r="W100" s="69"/>
    </row>
    <row r="101" spans="2:26" x14ac:dyDescent="0.55000000000000004">
      <c r="B101" s="61" t="s">
        <v>149</v>
      </c>
      <c r="C101" s="61"/>
      <c r="D101" s="61"/>
      <c r="E101" s="63" t="str">
        <f t="shared" ref="E101" si="4">IF(AND(G101="",G102=""),"OK","NG")</f>
        <v>NG</v>
      </c>
      <c r="F101" s="63"/>
      <c r="G101" s="71" t="str">
        <f t="shared" ref="G101" si="5">IF(Z101,"チェックが付いていません。","")</f>
        <v>チェックが付いていません。</v>
      </c>
      <c r="H101" s="71"/>
      <c r="I101" s="71"/>
      <c r="J101" s="71"/>
      <c r="K101" s="71"/>
      <c r="L101" s="71"/>
      <c r="M101" s="71"/>
      <c r="N101" s="71"/>
      <c r="O101" s="71"/>
      <c r="P101" s="71"/>
      <c r="Q101" s="71"/>
      <c r="R101" s="71"/>
      <c r="S101" s="71"/>
      <c r="T101" s="71"/>
      <c r="U101" s="71"/>
      <c r="V101" s="71"/>
      <c r="W101" s="71"/>
      <c r="Z101" t="b">
        <f>AND(L47="",L48="")</f>
        <v>1</v>
      </c>
    </row>
    <row r="102" spans="2:26" x14ac:dyDescent="0.55000000000000004">
      <c r="B102" s="62"/>
      <c r="C102" s="62"/>
      <c r="D102" s="62"/>
      <c r="E102" s="63"/>
      <c r="F102" s="63"/>
      <c r="G102" s="72" t="str">
        <f>IF(AND(L48="○",N49=""),"対策欄が記載されていません。","")</f>
        <v/>
      </c>
      <c r="H102" s="72"/>
      <c r="I102" s="72"/>
      <c r="J102" s="72"/>
      <c r="K102" s="72"/>
      <c r="L102" s="72"/>
      <c r="M102" s="72"/>
      <c r="N102" s="72"/>
      <c r="O102" s="72"/>
      <c r="P102" s="72"/>
      <c r="Q102" s="72"/>
      <c r="R102" s="72"/>
      <c r="S102" s="72"/>
      <c r="T102" s="72"/>
      <c r="U102" s="72"/>
      <c r="V102" s="72"/>
      <c r="W102" s="72"/>
    </row>
    <row r="103" spans="2:26" x14ac:dyDescent="0.55000000000000004">
      <c r="B103" s="61" t="s">
        <v>150</v>
      </c>
      <c r="C103" s="61"/>
      <c r="D103" s="61"/>
      <c r="E103" s="63" t="str">
        <f t="shared" ref="E103" si="6">IF(AND(G103="",G104=""),"OK","NG")</f>
        <v>NG</v>
      </c>
      <c r="F103" s="63"/>
      <c r="G103" s="128" t="str">
        <f>IF(OR(I54="",I55="",I57="",I59="",I60=""),"入力漏れがあります。","")</f>
        <v>入力漏れがあります。</v>
      </c>
      <c r="H103" s="128"/>
      <c r="I103" s="128"/>
      <c r="J103" s="128"/>
      <c r="K103" s="128"/>
      <c r="L103" s="128"/>
      <c r="M103" s="128"/>
      <c r="N103" s="128"/>
      <c r="O103" s="128"/>
      <c r="P103" s="128"/>
      <c r="Q103" s="128"/>
      <c r="R103" s="128"/>
      <c r="S103" s="128"/>
      <c r="T103" s="128"/>
      <c r="U103" s="128"/>
      <c r="V103" s="128"/>
      <c r="W103" s="128"/>
    </row>
    <row r="104" spans="2:26" x14ac:dyDescent="0.55000000000000004">
      <c r="B104" s="62"/>
      <c r="C104" s="62"/>
      <c r="D104" s="62"/>
      <c r="E104" s="63"/>
      <c r="F104" s="63"/>
      <c r="G104" s="129"/>
      <c r="H104" s="129"/>
      <c r="I104" s="129"/>
      <c r="J104" s="129"/>
      <c r="K104" s="129"/>
      <c r="L104" s="129"/>
      <c r="M104" s="129"/>
      <c r="N104" s="129"/>
      <c r="O104" s="129"/>
      <c r="P104" s="129"/>
      <c r="Q104" s="129"/>
      <c r="R104" s="129"/>
      <c r="S104" s="129"/>
      <c r="T104" s="129"/>
      <c r="U104" s="129"/>
      <c r="V104" s="129"/>
      <c r="W104" s="129"/>
    </row>
    <row r="105" spans="2:26" x14ac:dyDescent="0.55000000000000004">
      <c r="B105" s="61" t="s">
        <v>151</v>
      </c>
      <c r="C105" s="61"/>
      <c r="D105" s="61"/>
      <c r="E105" s="118" t="str">
        <f t="shared" ref="E105" si="7">IF(AND(G105="",G106=""),"OK","NG")</f>
        <v>NG</v>
      </c>
      <c r="F105" s="119"/>
      <c r="G105" s="122" t="str">
        <f>IF(I64="","入力漏れがあります。","")</f>
        <v>入力漏れがあります。</v>
      </c>
      <c r="H105" s="123"/>
      <c r="I105" s="123"/>
      <c r="J105" s="123"/>
      <c r="K105" s="123"/>
      <c r="L105" s="123"/>
      <c r="M105" s="123"/>
      <c r="N105" s="123"/>
      <c r="O105" s="123"/>
      <c r="P105" s="123"/>
      <c r="Q105" s="123"/>
      <c r="R105" s="123"/>
      <c r="S105" s="123"/>
      <c r="T105" s="123"/>
      <c r="U105" s="123"/>
      <c r="V105" s="123"/>
      <c r="W105" s="124"/>
    </row>
    <row r="106" spans="2:26" x14ac:dyDescent="0.55000000000000004">
      <c r="B106" s="62"/>
      <c r="C106" s="62"/>
      <c r="D106" s="62"/>
      <c r="E106" s="120"/>
      <c r="F106" s="121"/>
      <c r="G106" s="125" t="str">
        <f>IF(AND(L68="○",N69=""),"対策欄が記載されていません。","")</f>
        <v/>
      </c>
      <c r="H106" s="126"/>
      <c r="I106" s="126"/>
      <c r="J106" s="126"/>
      <c r="K106" s="126"/>
      <c r="L106" s="126"/>
      <c r="M106" s="126"/>
      <c r="N106" s="126"/>
      <c r="O106" s="126"/>
      <c r="P106" s="126"/>
      <c r="Q106" s="126"/>
      <c r="R106" s="126"/>
      <c r="S106" s="126"/>
      <c r="T106" s="126"/>
      <c r="U106" s="126"/>
      <c r="V106" s="126"/>
      <c r="W106" s="127"/>
    </row>
  </sheetData>
  <protectedRanges>
    <protectedRange sqref="G2:L6 R2:W6 L11:L12 N69 S21:X22 Q27:Q34 K35 E36 I54:M60 L47:L48 N49 L41:L42 I64:I65 L67:L68 L17" name="範囲1"/>
  </protectedRanges>
  <mergeCells count="139">
    <mergeCell ref="AA63:AX63"/>
    <mergeCell ref="C65:H65"/>
    <mergeCell ref="I65:W65"/>
    <mergeCell ref="I64:M64"/>
    <mergeCell ref="B66:H66"/>
    <mergeCell ref="I66:M66"/>
    <mergeCell ref="A63:X63"/>
    <mergeCell ref="AA53:AX53"/>
    <mergeCell ref="AA57:AX57"/>
    <mergeCell ref="B57:H58"/>
    <mergeCell ref="I57:W58"/>
    <mergeCell ref="I60:M60"/>
    <mergeCell ref="I59:M59"/>
    <mergeCell ref="AA54:AX54"/>
    <mergeCell ref="C59:H59"/>
    <mergeCell ref="C60:H60"/>
    <mergeCell ref="I55:W56"/>
    <mergeCell ref="B54:H54"/>
    <mergeCell ref="I54:M54"/>
    <mergeCell ref="C55:H56"/>
    <mergeCell ref="E33:P33"/>
    <mergeCell ref="S33:X33"/>
    <mergeCell ref="E34:P34"/>
    <mergeCell ref="S34:X34"/>
    <mergeCell ref="B105:D106"/>
    <mergeCell ref="E105:F106"/>
    <mergeCell ref="G105:W105"/>
    <mergeCell ref="G106:W106"/>
    <mergeCell ref="B101:D102"/>
    <mergeCell ref="E101:F102"/>
    <mergeCell ref="G101:W101"/>
    <mergeCell ref="G102:W102"/>
    <mergeCell ref="B103:D104"/>
    <mergeCell ref="E103:F104"/>
    <mergeCell ref="G103:W103"/>
    <mergeCell ref="G104:W104"/>
    <mergeCell ref="B67:K67"/>
    <mergeCell ref="B68:K68"/>
    <mergeCell ref="N68:X68"/>
    <mergeCell ref="N67:X67"/>
    <mergeCell ref="M69:M70"/>
    <mergeCell ref="N69:X70"/>
    <mergeCell ref="B64:H64"/>
    <mergeCell ref="B47:K47"/>
    <mergeCell ref="N47:X47"/>
    <mergeCell ref="B48:K48"/>
    <mergeCell ref="N48:X48"/>
    <mergeCell ref="A53:X53"/>
    <mergeCell ref="M49:M50"/>
    <mergeCell ref="N49:X50"/>
    <mergeCell ref="B42:K42"/>
    <mergeCell ref="N42:X42"/>
    <mergeCell ref="N13:X14"/>
    <mergeCell ref="M13:M14"/>
    <mergeCell ref="A16:X16"/>
    <mergeCell ref="B17:K17"/>
    <mergeCell ref="N17:X17"/>
    <mergeCell ref="A46:X46"/>
    <mergeCell ref="B27:B37"/>
    <mergeCell ref="C36:C37"/>
    <mergeCell ref="E36:Q37"/>
    <mergeCell ref="S36:X37"/>
    <mergeCell ref="R36:R37"/>
    <mergeCell ref="D36:D37"/>
    <mergeCell ref="A40:X40"/>
    <mergeCell ref="S35:X35"/>
    <mergeCell ref="E35:J35"/>
    <mergeCell ref="K35:Q35"/>
    <mergeCell ref="C31:C32"/>
    <mergeCell ref="E31:P31"/>
    <mergeCell ref="S31:X31"/>
    <mergeCell ref="E32:P32"/>
    <mergeCell ref="S32:X32"/>
    <mergeCell ref="C33:C34"/>
    <mergeCell ref="B41:K41"/>
    <mergeCell ref="N41:X41"/>
    <mergeCell ref="A10:X10"/>
    <mergeCell ref="B11:K11"/>
    <mergeCell ref="N11:X11"/>
    <mergeCell ref="B12:K12"/>
    <mergeCell ref="N12:X12"/>
    <mergeCell ref="G2:L2"/>
    <mergeCell ref="A1:X1"/>
    <mergeCell ref="B7:W7"/>
    <mergeCell ref="R5:W5"/>
    <mergeCell ref="M5:Q6"/>
    <mergeCell ref="G5:L6"/>
    <mergeCell ref="R2:W2"/>
    <mergeCell ref="B2:F2"/>
    <mergeCell ref="M2:Q2"/>
    <mergeCell ref="M3:Q4"/>
    <mergeCell ref="R6:W6"/>
    <mergeCell ref="G3:L4"/>
    <mergeCell ref="B3:F4"/>
    <mergeCell ref="B5:F6"/>
    <mergeCell ref="R3:W4"/>
    <mergeCell ref="A20:X20"/>
    <mergeCell ref="B22:R22"/>
    <mergeCell ref="B21:R21"/>
    <mergeCell ref="S22:X22"/>
    <mergeCell ref="S21:X21"/>
    <mergeCell ref="A26:X26"/>
    <mergeCell ref="S29:X29"/>
    <mergeCell ref="S28:X28"/>
    <mergeCell ref="S27:X27"/>
    <mergeCell ref="C29:C30"/>
    <mergeCell ref="E29:P29"/>
    <mergeCell ref="E28:P28"/>
    <mergeCell ref="E27:P27"/>
    <mergeCell ref="S30:X30"/>
    <mergeCell ref="C27:C28"/>
    <mergeCell ref="E30:P30"/>
    <mergeCell ref="C72:V72"/>
    <mergeCell ref="C78:V78"/>
    <mergeCell ref="C77:V77"/>
    <mergeCell ref="C76:V76"/>
    <mergeCell ref="C75:V75"/>
    <mergeCell ref="C74:V74"/>
    <mergeCell ref="C73:V73"/>
    <mergeCell ref="B91:D92"/>
    <mergeCell ref="G91:W91"/>
    <mergeCell ref="G92:W92"/>
    <mergeCell ref="B89:D90"/>
    <mergeCell ref="E89:F90"/>
    <mergeCell ref="G89:W90"/>
    <mergeCell ref="E91:F92"/>
    <mergeCell ref="C79:V79"/>
    <mergeCell ref="B93:D94"/>
    <mergeCell ref="E93:F94"/>
    <mergeCell ref="B95:D96"/>
    <mergeCell ref="E95:F96"/>
    <mergeCell ref="B97:D98"/>
    <mergeCell ref="E97:F98"/>
    <mergeCell ref="B99:D100"/>
    <mergeCell ref="E99:F100"/>
    <mergeCell ref="G97:W98"/>
    <mergeCell ref="G95:W96"/>
    <mergeCell ref="G93:W94"/>
    <mergeCell ref="G99:W100"/>
  </mergeCells>
  <phoneticPr fontId="3"/>
  <conditionalFormatting sqref="N13">
    <cfRule type="expression" dxfId="21" priority="18">
      <formula>$L$12="○"</formula>
    </cfRule>
  </conditionalFormatting>
  <conditionalFormatting sqref="M13:M14">
    <cfRule type="expression" dxfId="20" priority="15">
      <formula>$L$12="○"</formula>
    </cfRule>
  </conditionalFormatting>
  <conditionalFormatting sqref="N13:X14">
    <cfRule type="expression" dxfId="19" priority="13">
      <formula>$L$12="○"</formula>
    </cfRule>
  </conditionalFormatting>
  <conditionalFormatting sqref="D36:D37">
    <cfRule type="expression" dxfId="18" priority="10">
      <formula>#REF!="○"</formula>
    </cfRule>
  </conditionalFormatting>
  <conditionalFormatting sqref="E36:Q37">
    <cfRule type="expression" dxfId="17" priority="9">
      <formula>$Q$34="○"</formula>
    </cfRule>
  </conditionalFormatting>
  <conditionalFormatting sqref="N49">
    <cfRule type="expression" dxfId="16" priority="6">
      <formula>$L$48="○"</formula>
    </cfRule>
  </conditionalFormatting>
  <conditionalFormatting sqref="N49:X50">
    <cfRule type="expression" dxfId="15" priority="5">
      <formula>$L$48="○"</formula>
    </cfRule>
  </conditionalFormatting>
  <conditionalFormatting sqref="M49:M50">
    <cfRule type="expression" dxfId="14" priority="4">
      <formula>$L$48="○"</formula>
    </cfRule>
  </conditionalFormatting>
  <conditionalFormatting sqref="N69">
    <cfRule type="expression" dxfId="13" priority="3">
      <formula>$L$68="○"</formula>
    </cfRule>
  </conditionalFormatting>
  <conditionalFormatting sqref="N69:X70">
    <cfRule type="expression" dxfId="12" priority="2">
      <formula>$L$68="○"</formula>
    </cfRule>
  </conditionalFormatting>
  <conditionalFormatting sqref="M69:M70">
    <cfRule type="expression" dxfId="11" priority="1">
      <formula>$L$68="○"</formula>
    </cfRule>
  </conditionalFormatting>
  <dataValidations count="1">
    <dataValidation type="list" allowBlank="1" showInputMessage="1" showErrorMessage="1" sqref="L17 L11:L13 Q27:Q34 L67:L68 L47:L48 L41:L42">
      <formula1>"○"</formula1>
    </dataValidation>
  </dataValidations>
  <printOptions horizontalCentered="1"/>
  <pageMargins left="0.51181102362204722" right="0.51181102362204722" top="0.74803149606299213" bottom="0.74803149606299213" header="0.31496062992125984" footer="0.31496062992125984"/>
  <pageSetup paperSize="9" scale="86" orientation="portrait" r:id="rId1"/>
  <rowBreaks count="3" manualBreakCount="3">
    <brk id="14" max="23" man="1"/>
    <brk id="38" max="23" man="1"/>
    <brk id="6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6"/>
  <sheetViews>
    <sheetView view="pageBreakPreview" zoomScale="115" zoomScaleNormal="115" zoomScaleSheetLayoutView="115" workbookViewId="0">
      <selection activeCell="B7" sqref="B7:W7"/>
    </sheetView>
  </sheetViews>
  <sheetFormatPr defaultRowHeight="18" x14ac:dyDescent="0.55000000000000004"/>
  <cols>
    <col min="1" max="1" width="3.75" customWidth="1"/>
    <col min="2" max="22" width="3.5" customWidth="1"/>
    <col min="23" max="25" width="3.75" customWidth="1"/>
    <col min="26" max="26" width="10" customWidth="1"/>
    <col min="27" max="27" width="9.4140625" customWidth="1"/>
    <col min="28" max="28" width="7.58203125" customWidth="1"/>
    <col min="29" max="36" width="5.4140625" customWidth="1"/>
  </cols>
  <sheetData>
    <row r="1" spans="1:24" x14ac:dyDescent="0.55000000000000004">
      <c r="A1" s="86" t="s">
        <v>167</v>
      </c>
      <c r="B1" s="86"/>
      <c r="C1" s="86"/>
      <c r="D1" s="86"/>
      <c r="E1" s="86"/>
      <c r="F1" s="86"/>
      <c r="G1" s="86"/>
      <c r="H1" s="86"/>
      <c r="I1" s="86"/>
      <c r="J1" s="86"/>
      <c r="K1" s="86"/>
      <c r="L1" s="86"/>
      <c r="M1" s="86"/>
      <c r="N1" s="86"/>
      <c r="O1" s="86"/>
      <c r="P1" s="86"/>
      <c r="Q1" s="86"/>
      <c r="R1" s="86"/>
      <c r="S1" s="86"/>
      <c r="T1" s="86"/>
      <c r="U1" s="86"/>
      <c r="V1" s="86"/>
      <c r="W1" s="86"/>
      <c r="X1" s="86"/>
    </row>
    <row r="2" spans="1:24" ht="27" customHeight="1" x14ac:dyDescent="0.55000000000000004">
      <c r="A2" s="15"/>
      <c r="B2" s="90" t="s">
        <v>1</v>
      </c>
      <c r="C2" s="90"/>
      <c r="D2" s="90"/>
      <c r="E2" s="90"/>
      <c r="F2" s="90"/>
      <c r="G2" s="85" t="s">
        <v>154</v>
      </c>
      <c r="H2" s="85"/>
      <c r="I2" s="85"/>
      <c r="J2" s="85"/>
      <c r="K2" s="85"/>
      <c r="L2" s="85"/>
      <c r="M2" s="91" t="s">
        <v>2</v>
      </c>
      <c r="N2" s="90"/>
      <c r="O2" s="90"/>
      <c r="P2" s="90"/>
      <c r="Q2" s="90"/>
      <c r="R2" s="85" t="s">
        <v>155</v>
      </c>
      <c r="S2" s="85"/>
      <c r="T2" s="85"/>
      <c r="U2" s="85"/>
      <c r="V2" s="85"/>
      <c r="W2" s="85"/>
    </row>
    <row r="3" spans="1:24" ht="13.5" customHeight="1" x14ac:dyDescent="0.55000000000000004">
      <c r="A3" s="15"/>
      <c r="B3" s="100" t="s">
        <v>168</v>
      </c>
      <c r="C3" s="101"/>
      <c r="D3" s="101"/>
      <c r="E3" s="101"/>
      <c r="F3" s="102"/>
      <c r="G3" s="94" t="s">
        <v>156</v>
      </c>
      <c r="H3" s="95"/>
      <c r="I3" s="95"/>
      <c r="J3" s="95"/>
      <c r="K3" s="95"/>
      <c r="L3" s="96"/>
      <c r="M3" s="92" t="s">
        <v>191</v>
      </c>
      <c r="N3" s="92"/>
      <c r="O3" s="92"/>
      <c r="P3" s="92"/>
      <c r="Q3" s="92"/>
      <c r="R3" s="94" t="s">
        <v>192</v>
      </c>
      <c r="S3" s="95"/>
      <c r="T3" s="95"/>
      <c r="U3" s="95"/>
      <c r="V3" s="95"/>
      <c r="W3" s="96"/>
    </row>
    <row r="4" spans="1:24" ht="13.5" customHeight="1" x14ac:dyDescent="0.55000000000000004">
      <c r="A4" s="15"/>
      <c r="B4" s="103"/>
      <c r="C4" s="104"/>
      <c r="D4" s="104"/>
      <c r="E4" s="104"/>
      <c r="F4" s="105"/>
      <c r="G4" s="97"/>
      <c r="H4" s="98"/>
      <c r="I4" s="98"/>
      <c r="J4" s="98"/>
      <c r="K4" s="98"/>
      <c r="L4" s="99"/>
      <c r="M4" s="92"/>
      <c r="N4" s="92"/>
      <c r="O4" s="92"/>
      <c r="P4" s="92"/>
      <c r="Q4" s="92"/>
      <c r="R4" s="97"/>
      <c r="S4" s="98"/>
      <c r="T4" s="98"/>
      <c r="U4" s="98"/>
      <c r="V4" s="98"/>
      <c r="W4" s="99"/>
    </row>
    <row r="5" spans="1:24" ht="13.5" customHeight="1" x14ac:dyDescent="0.55000000000000004">
      <c r="A5" s="15"/>
      <c r="B5" s="90" t="s">
        <v>28</v>
      </c>
      <c r="C5" s="90"/>
      <c r="D5" s="90"/>
      <c r="E5" s="90"/>
      <c r="F5" s="90"/>
      <c r="G5" s="85" t="s">
        <v>157</v>
      </c>
      <c r="H5" s="85"/>
      <c r="I5" s="85"/>
      <c r="J5" s="85"/>
      <c r="K5" s="85"/>
      <c r="L5" s="85"/>
      <c r="M5" s="88" t="s">
        <v>3</v>
      </c>
      <c r="N5" s="89"/>
      <c r="O5" s="89"/>
      <c r="P5" s="89"/>
      <c r="Q5" s="89"/>
      <c r="R5" s="87" t="s">
        <v>158</v>
      </c>
      <c r="S5" s="87"/>
      <c r="T5" s="87"/>
      <c r="U5" s="87"/>
      <c r="V5" s="87"/>
      <c r="W5" s="87"/>
    </row>
    <row r="6" spans="1:24" ht="13.5" customHeight="1" x14ac:dyDescent="0.55000000000000004">
      <c r="A6" s="15"/>
      <c r="B6" s="90"/>
      <c r="C6" s="90"/>
      <c r="D6" s="90"/>
      <c r="E6" s="90"/>
      <c r="F6" s="90"/>
      <c r="G6" s="85"/>
      <c r="H6" s="85"/>
      <c r="I6" s="85"/>
      <c r="J6" s="85"/>
      <c r="K6" s="85"/>
      <c r="L6" s="85"/>
      <c r="M6" s="89"/>
      <c r="N6" s="89"/>
      <c r="O6" s="89"/>
      <c r="P6" s="89"/>
      <c r="Q6" s="89"/>
      <c r="R6" s="93" t="s">
        <v>159</v>
      </c>
      <c r="S6" s="93"/>
      <c r="T6" s="93"/>
      <c r="U6" s="93"/>
      <c r="V6" s="93"/>
      <c r="W6" s="93"/>
    </row>
    <row r="7" spans="1:24" ht="305" customHeight="1" x14ac:dyDescent="0.55000000000000004">
      <c r="A7" s="15"/>
      <c r="B7" s="74" t="s">
        <v>170</v>
      </c>
      <c r="C7" s="74"/>
      <c r="D7" s="74"/>
      <c r="E7" s="74"/>
      <c r="F7" s="74"/>
      <c r="G7" s="74"/>
      <c r="H7" s="74"/>
      <c r="I7" s="74"/>
      <c r="J7" s="74"/>
      <c r="K7" s="74"/>
      <c r="L7" s="74"/>
      <c r="M7" s="74"/>
      <c r="N7" s="74"/>
      <c r="O7" s="74"/>
      <c r="P7" s="74"/>
      <c r="Q7" s="74"/>
      <c r="R7" s="74"/>
      <c r="S7" s="74"/>
      <c r="T7" s="74"/>
      <c r="U7" s="74"/>
      <c r="V7" s="74"/>
      <c r="W7" s="74"/>
    </row>
    <row r="8" spans="1:24" x14ac:dyDescent="0.55000000000000004">
      <c r="A8" s="15"/>
      <c r="B8" s="15"/>
      <c r="C8" s="15"/>
      <c r="D8" s="15"/>
      <c r="E8" s="15"/>
      <c r="F8" s="15"/>
      <c r="G8" s="15"/>
      <c r="H8" s="15"/>
      <c r="I8" s="15"/>
      <c r="J8" s="15"/>
      <c r="K8" s="15"/>
      <c r="L8" s="15"/>
      <c r="M8" s="15"/>
      <c r="N8" s="15"/>
      <c r="O8" s="15"/>
      <c r="P8" s="15"/>
    </row>
    <row r="9" spans="1:24" x14ac:dyDescent="0.55000000000000004">
      <c r="A9" s="3" t="s">
        <v>4</v>
      </c>
      <c r="B9" s="15"/>
      <c r="C9" s="15"/>
      <c r="D9" s="15"/>
      <c r="E9" s="15"/>
      <c r="F9" s="15"/>
      <c r="G9" s="15"/>
      <c r="H9" s="15"/>
      <c r="I9" s="15"/>
      <c r="J9" s="15"/>
      <c r="K9" s="15"/>
      <c r="L9" s="15"/>
      <c r="M9" s="15"/>
      <c r="N9" s="15"/>
      <c r="O9" s="15"/>
      <c r="P9" s="15"/>
    </row>
    <row r="10" spans="1:24" ht="62" customHeight="1" x14ac:dyDescent="0.55000000000000004">
      <c r="A10" s="84" t="s">
        <v>194</v>
      </c>
      <c r="B10" s="84"/>
      <c r="C10" s="84"/>
      <c r="D10" s="84"/>
      <c r="E10" s="84"/>
      <c r="F10" s="84"/>
      <c r="G10" s="84"/>
      <c r="H10" s="84"/>
      <c r="I10" s="84"/>
      <c r="J10" s="84"/>
      <c r="K10" s="84"/>
      <c r="L10" s="84"/>
      <c r="M10" s="84"/>
      <c r="N10" s="84"/>
      <c r="O10" s="84"/>
      <c r="P10" s="84"/>
      <c r="Q10" s="84"/>
      <c r="R10" s="84"/>
      <c r="S10" s="84"/>
      <c r="T10" s="84"/>
      <c r="U10" s="84"/>
      <c r="V10" s="84"/>
      <c r="W10" s="84"/>
      <c r="X10" s="84"/>
    </row>
    <row r="11" spans="1:24" ht="22.5" x14ac:dyDescent="0.55000000000000004">
      <c r="A11" s="3"/>
      <c r="B11" s="75" t="s">
        <v>130</v>
      </c>
      <c r="C11" s="76"/>
      <c r="D11" s="76"/>
      <c r="E11" s="76"/>
      <c r="F11" s="76"/>
      <c r="G11" s="76"/>
      <c r="H11" s="76"/>
      <c r="I11" s="76"/>
      <c r="J11" s="76"/>
      <c r="K11" s="77"/>
      <c r="L11" s="4"/>
      <c r="M11" s="6" t="str">
        <f>IF(L11="○","→","　")</f>
        <v>　</v>
      </c>
      <c r="N11" s="81" t="str">
        <f>IF(M11="→","ハザードマップにより施設の位置を示してください。","　")</f>
        <v>　</v>
      </c>
      <c r="O11" s="81"/>
      <c r="P11" s="81"/>
      <c r="Q11" s="81"/>
      <c r="R11" s="81"/>
      <c r="S11" s="81"/>
      <c r="T11" s="81"/>
      <c r="U11" s="81"/>
      <c r="V11" s="81"/>
      <c r="W11" s="81"/>
      <c r="X11" s="81"/>
    </row>
    <row r="12" spans="1:24" ht="22.5" x14ac:dyDescent="0.55000000000000004">
      <c r="A12" s="15"/>
      <c r="B12" s="75" t="s">
        <v>131</v>
      </c>
      <c r="C12" s="76"/>
      <c r="D12" s="76"/>
      <c r="E12" s="76"/>
      <c r="F12" s="76"/>
      <c r="G12" s="76"/>
      <c r="H12" s="76"/>
      <c r="I12" s="76"/>
      <c r="J12" s="76"/>
      <c r="K12" s="77"/>
      <c r="L12" s="4" t="s">
        <v>51</v>
      </c>
      <c r="M12" s="6" t="str">
        <f>IF(L12="○","→","　")</f>
        <v>→</v>
      </c>
      <c r="N12" s="81" t="str">
        <f>IF(M12="→","ハザードマップにより施設の位置を示した上で、対策を下に記載してください。","　")</f>
        <v>ハザードマップにより施設の位置を示した上で、対策を下に記載してください。</v>
      </c>
      <c r="O12" s="81"/>
      <c r="P12" s="81"/>
      <c r="Q12" s="81"/>
      <c r="R12" s="81"/>
      <c r="S12" s="81"/>
      <c r="T12" s="81"/>
      <c r="U12" s="81"/>
      <c r="V12" s="81"/>
      <c r="W12" s="81"/>
      <c r="X12" s="81"/>
    </row>
    <row r="13" spans="1:24" ht="22.5" x14ac:dyDescent="0.55000000000000004">
      <c r="A13" s="15"/>
      <c r="B13" s="5"/>
      <c r="C13" s="5"/>
      <c r="D13" s="5"/>
      <c r="E13" s="5"/>
      <c r="F13" s="5"/>
      <c r="G13" s="5"/>
      <c r="H13" s="5"/>
      <c r="I13" s="5"/>
      <c r="J13" s="5"/>
      <c r="K13" s="5"/>
      <c r="L13" s="7"/>
      <c r="M13" s="107" t="str">
        <f>IF(M12="→","対策","　")</f>
        <v>対策</v>
      </c>
      <c r="N13" s="106" t="s">
        <v>184</v>
      </c>
      <c r="O13" s="106"/>
      <c r="P13" s="106"/>
      <c r="Q13" s="106"/>
      <c r="R13" s="106"/>
      <c r="S13" s="106"/>
      <c r="T13" s="106"/>
      <c r="U13" s="106"/>
      <c r="V13" s="106"/>
      <c r="W13" s="106"/>
      <c r="X13" s="106"/>
    </row>
    <row r="14" spans="1:24" ht="20" x14ac:dyDescent="0.55000000000000004">
      <c r="A14" s="15"/>
      <c r="B14" s="5"/>
      <c r="C14" s="5"/>
      <c r="D14" s="5"/>
      <c r="E14" s="5"/>
      <c r="F14" s="5"/>
      <c r="G14" s="5"/>
      <c r="H14" s="5"/>
      <c r="I14" s="5"/>
      <c r="J14" s="5"/>
      <c r="K14" s="5"/>
      <c r="L14" s="6"/>
      <c r="M14" s="107"/>
      <c r="N14" s="106"/>
      <c r="O14" s="106"/>
      <c r="P14" s="106"/>
      <c r="Q14" s="106"/>
      <c r="R14" s="106"/>
      <c r="S14" s="106"/>
      <c r="T14" s="106"/>
      <c r="U14" s="106"/>
      <c r="V14" s="106"/>
      <c r="W14" s="106"/>
      <c r="X14" s="106"/>
    </row>
    <row r="15" spans="1:24" x14ac:dyDescent="0.55000000000000004">
      <c r="A15" s="3" t="s">
        <v>0</v>
      </c>
    </row>
    <row r="16" spans="1:24" ht="109" customHeight="1" x14ac:dyDescent="0.55000000000000004">
      <c r="A16" s="84" t="s">
        <v>195</v>
      </c>
      <c r="B16" s="74"/>
      <c r="C16" s="74"/>
      <c r="D16" s="74"/>
      <c r="E16" s="74"/>
      <c r="F16" s="74"/>
      <c r="G16" s="74"/>
      <c r="H16" s="74"/>
      <c r="I16" s="74"/>
      <c r="J16" s="74"/>
      <c r="K16" s="74"/>
      <c r="L16" s="74"/>
      <c r="M16" s="74"/>
      <c r="N16" s="74"/>
      <c r="O16" s="74"/>
      <c r="P16" s="74"/>
      <c r="Q16" s="74"/>
      <c r="R16" s="74"/>
      <c r="S16" s="74"/>
      <c r="T16" s="74"/>
      <c r="U16" s="74"/>
      <c r="V16" s="74"/>
      <c r="W16" s="74"/>
      <c r="X16" s="74"/>
    </row>
    <row r="17" spans="1:26" ht="22.5" x14ac:dyDescent="0.55000000000000004">
      <c r="B17" s="83" t="s">
        <v>183</v>
      </c>
      <c r="C17" s="83"/>
      <c r="D17" s="83"/>
      <c r="E17" s="83"/>
      <c r="F17" s="83"/>
      <c r="G17" s="83"/>
      <c r="H17" s="83"/>
      <c r="I17" s="83"/>
      <c r="J17" s="83"/>
      <c r="K17" s="83"/>
      <c r="L17" s="4" t="s">
        <v>51</v>
      </c>
      <c r="M17" s="6" t="str">
        <f>IF(L17="○","→","　")</f>
        <v>→</v>
      </c>
      <c r="N17" s="81" t="str">
        <f>IF(M17="→","実績報告時に耐震性が確保されていることがわかる書類を提出ください。","　")</f>
        <v>実績報告時に耐震性が確保されていることがわかる書類を提出ください。</v>
      </c>
      <c r="O17" s="81"/>
      <c r="P17" s="81"/>
      <c r="Q17" s="81"/>
      <c r="R17" s="81"/>
      <c r="S17" s="81"/>
      <c r="T17" s="81"/>
      <c r="U17" s="81"/>
      <c r="V17" s="81"/>
      <c r="W17" s="81"/>
      <c r="X17" s="81"/>
    </row>
    <row r="19" spans="1:26" x14ac:dyDescent="0.55000000000000004">
      <c r="A19" s="3" t="s">
        <v>5</v>
      </c>
    </row>
    <row r="20" spans="1:26" ht="40.5" customHeight="1" x14ac:dyDescent="0.55000000000000004">
      <c r="A20" s="84" t="s">
        <v>196</v>
      </c>
      <c r="B20" s="74"/>
      <c r="C20" s="74"/>
      <c r="D20" s="74"/>
      <c r="E20" s="74"/>
      <c r="F20" s="74"/>
      <c r="G20" s="74"/>
      <c r="H20" s="74"/>
      <c r="I20" s="74"/>
      <c r="J20" s="74"/>
      <c r="K20" s="74"/>
      <c r="L20" s="74"/>
      <c r="M20" s="74"/>
      <c r="N20" s="74"/>
      <c r="O20" s="74"/>
      <c r="P20" s="74"/>
      <c r="Q20" s="74"/>
      <c r="R20" s="74"/>
      <c r="S20" s="74"/>
      <c r="T20" s="74"/>
      <c r="U20" s="74"/>
      <c r="V20" s="74"/>
      <c r="W20" s="74"/>
      <c r="X20" s="74"/>
    </row>
    <row r="21" spans="1:26" ht="22.5" x14ac:dyDescent="0.55000000000000004">
      <c r="B21" s="75" t="s">
        <v>6</v>
      </c>
      <c r="C21" s="76"/>
      <c r="D21" s="76"/>
      <c r="E21" s="76"/>
      <c r="F21" s="76"/>
      <c r="G21" s="76"/>
      <c r="H21" s="76"/>
      <c r="I21" s="76"/>
      <c r="J21" s="76"/>
      <c r="K21" s="76"/>
      <c r="L21" s="76"/>
      <c r="M21" s="76"/>
      <c r="N21" s="76"/>
      <c r="O21" s="76"/>
      <c r="P21" s="76"/>
      <c r="Q21" s="76"/>
      <c r="R21" s="77"/>
      <c r="S21" s="172" t="s">
        <v>161</v>
      </c>
      <c r="T21" s="79"/>
      <c r="U21" s="79"/>
      <c r="V21" s="79"/>
      <c r="W21" s="79"/>
      <c r="X21" s="80"/>
      <c r="Z21" t="str">
        <f>IF(S21&lt;&gt;"","○")</f>
        <v>○</v>
      </c>
    </row>
    <row r="22" spans="1:26" ht="22.5" x14ac:dyDescent="0.55000000000000004">
      <c r="B22" s="75" t="s">
        <v>171</v>
      </c>
      <c r="C22" s="76"/>
      <c r="D22" s="76"/>
      <c r="E22" s="76"/>
      <c r="F22" s="76"/>
      <c r="G22" s="76"/>
      <c r="H22" s="76"/>
      <c r="I22" s="76"/>
      <c r="J22" s="76"/>
      <c r="K22" s="76"/>
      <c r="L22" s="76"/>
      <c r="M22" s="76"/>
      <c r="N22" s="76"/>
      <c r="O22" s="76"/>
      <c r="P22" s="76"/>
      <c r="Q22" s="76"/>
      <c r="R22" s="77"/>
      <c r="S22" s="172" t="s">
        <v>160</v>
      </c>
      <c r="T22" s="79"/>
      <c r="U22" s="79"/>
      <c r="V22" s="79"/>
      <c r="W22" s="79"/>
      <c r="X22" s="80"/>
      <c r="Z22" t="str">
        <f>IF(S22&lt;&gt;"","○")</f>
        <v>○</v>
      </c>
    </row>
    <row r="23" spans="1:26" x14ac:dyDescent="0.55000000000000004">
      <c r="B23" s="8" t="s">
        <v>7</v>
      </c>
      <c r="C23" s="8"/>
    </row>
    <row r="25" spans="1:26" x14ac:dyDescent="0.55000000000000004">
      <c r="A25" s="3" t="s">
        <v>8</v>
      </c>
    </row>
    <row r="26" spans="1:26" ht="38" customHeight="1" x14ac:dyDescent="0.55000000000000004">
      <c r="A26" s="84" t="s">
        <v>202</v>
      </c>
      <c r="B26" s="74"/>
      <c r="C26" s="74"/>
      <c r="D26" s="74"/>
      <c r="E26" s="74"/>
      <c r="F26" s="74"/>
      <c r="G26" s="74"/>
      <c r="H26" s="74"/>
      <c r="I26" s="74"/>
      <c r="J26" s="74"/>
      <c r="K26" s="74"/>
      <c r="L26" s="74"/>
      <c r="M26" s="74"/>
      <c r="N26" s="74"/>
      <c r="O26" s="74"/>
      <c r="P26" s="74"/>
      <c r="Q26" s="74"/>
      <c r="R26" s="74"/>
      <c r="S26" s="74"/>
      <c r="T26" s="74"/>
      <c r="U26" s="74"/>
      <c r="V26" s="74"/>
      <c r="W26" s="74"/>
      <c r="X26" s="74"/>
    </row>
    <row r="27" spans="1:26" ht="22.5" customHeight="1" x14ac:dyDescent="0.55000000000000004">
      <c r="B27" s="108" t="s">
        <v>15</v>
      </c>
      <c r="C27" s="82">
        <v>1</v>
      </c>
      <c r="D27" s="10" t="s">
        <v>13</v>
      </c>
      <c r="E27" s="83" t="s">
        <v>9</v>
      </c>
      <c r="F27" s="83"/>
      <c r="G27" s="83"/>
      <c r="H27" s="83"/>
      <c r="I27" s="83"/>
      <c r="J27" s="83"/>
      <c r="K27" s="83"/>
      <c r="L27" s="83"/>
      <c r="M27" s="83"/>
      <c r="N27" s="83"/>
      <c r="O27" s="83"/>
      <c r="P27" s="83"/>
      <c r="Q27" s="4" t="s">
        <v>51</v>
      </c>
      <c r="R27" s="6" t="str">
        <f>IF(Q27="○","→","　")</f>
        <v>→</v>
      </c>
      <c r="S27" s="81" t="str">
        <f>IF(R27="→","設問２を回答ください","　")</f>
        <v>設問２を回答ください</v>
      </c>
      <c r="T27" s="81"/>
      <c r="U27" s="81"/>
      <c r="V27" s="81"/>
      <c r="W27" s="81"/>
      <c r="X27" s="81"/>
      <c r="Z27" t="b">
        <f>OR(Q28="○",Q31="○",S36="確認事項⑤へ",S35="確認事項⑤へ")</f>
        <v>1</v>
      </c>
    </row>
    <row r="28" spans="1:26" ht="22.5" x14ac:dyDescent="0.55000000000000004">
      <c r="B28" s="109"/>
      <c r="C28" s="82"/>
      <c r="D28" s="10" t="s">
        <v>12</v>
      </c>
      <c r="E28" s="83" t="s">
        <v>14</v>
      </c>
      <c r="F28" s="83"/>
      <c r="G28" s="83"/>
      <c r="H28" s="83"/>
      <c r="I28" s="83"/>
      <c r="J28" s="83"/>
      <c r="K28" s="83"/>
      <c r="L28" s="83"/>
      <c r="M28" s="83"/>
      <c r="N28" s="83"/>
      <c r="O28" s="83"/>
      <c r="P28" s="83"/>
      <c r="Q28" s="4"/>
      <c r="R28" s="6" t="str">
        <f>IF(Q28="○","→","　")</f>
        <v>　</v>
      </c>
      <c r="S28" s="81" t="str">
        <f>IF(R28="→","確認事項⑤へ","　")</f>
        <v>　</v>
      </c>
      <c r="T28" s="81"/>
      <c r="U28" s="81"/>
      <c r="V28" s="81"/>
      <c r="W28" s="81"/>
      <c r="X28" s="81"/>
    </row>
    <row r="29" spans="1:26" ht="22.5" x14ac:dyDescent="0.55000000000000004">
      <c r="B29" s="109"/>
      <c r="C29" s="82">
        <v>2</v>
      </c>
      <c r="D29" s="9" t="s">
        <v>10</v>
      </c>
      <c r="E29" s="83" t="s">
        <v>22</v>
      </c>
      <c r="F29" s="83"/>
      <c r="G29" s="83"/>
      <c r="H29" s="83"/>
      <c r="I29" s="83"/>
      <c r="J29" s="83"/>
      <c r="K29" s="83"/>
      <c r="L29" s="83"/>
      <c r="M29" s="83"/>
      <c r="N29" s="83"/>
      <c r="O29" s="83"/>
      <c r="P29" s="83"/>
      <c r="Q29" s="4" t="s">
        <v>51</v>
      </c>
      <c r="R29" s="6" t="str">
        <f>IF(Q29="○","→","　")</f>
        <v>→</v>
      </c>
      <c r="S29" s="81" t="str">
        <f>IF(R29="→","設問３を回答ください","　")</f>
        <v>設問３を回答ください</v>
      </c>
      <c r="T29" s="81"/>
      <c r="U29" s="81"/>
      <c r="V29" s="81"/>
      <c r="W29" s="81"/>
      <c r="X29" s="81"/>
    </row>
    <row r="30" spans="1:26" ht="22.5" x14ac:dyDescent="0.55000000000000004">
      <c r="B30" s="109"/>
      <c r="C30" s="82"/>
      <c r="D30" s="11" t="s">
        <v>11</v>
      </c>
      <c r="E30" s="83" t="s">
        <v>23</v>
      </c>
      <c r="F30" s="83"/>
      <c r="G30" s="83"/>
      <c r="H30" s="83"/>
      <c r="I30" s="83"/>
      <c r="J30" s="83"/>
      <c r="K30" s="83"/>
      <c r="L30" s="83"/>
      <c r="M30" s="83"/>
      <c r="N30" s="83"/>
      <c r="O30" s="83"/>
      <c r="P30" s="83"/>
      <c r="Q30" s="4"/>
      <c r="R30" s="6" t="str">
        <f>IF(Q30="○","→","　")</f>
        <v>　</v>
      </c>
      <c r="S30" s="81" t="str">
        <f>IF(R30="→","設問４を回答ください","　")</f>
        <v>　</v>
      </c>
      <c r="T30" s="81"/>
      <c r="U30" s="81"/>
      <c r="V30" s="81"/>
      <c r="W30" s="81"/>
      <c r="X30" s="81"/>
    </row>
    <row r="31" spans="1:26" ht="22.5" customHeight="1" x14ac:dyDescent="0.55000000000000004">
      <c r="B31" s="109"/>
      <c r="C31" s="82">
        <v>3</v>
      </c>
      <c r="D31" s="9" t="s">
        <v>16</v>
      </c>
      <c r="E31" s="83" t="s">
        <v>18</v>
      </c>
      <c r="F31" s="83"/>
      <c r="G31" s="83"/>
      <c r="H31" s="83"/>
      <c r="I31" s="83"/>
      <c r="J31" s="83"/>
      <c r="K31" s="83"/>
      <c r="L31" s="83"/>
      <c r="M31" s="83"/>
      <c r="N31" s="83"/>
      <c r="O31" s="83"/>
      <c r="P31" s="83"/>
      <c r="Q31" s="4"/>
      <c r="R31" s="6" t="str">
        <f t="shared" ref="R31:R34" si="0">IF(Q31="○","→","　")</f>
        <v>　</v>
      </c>
      <c r="S31" s="81" t="str">
        <f>IF(R31="→","確認事項⑤へ","　")</f>
        <v>　</v>
      </c>
      <c r="T31" s="81"/>
      <c r="U31" s="81"/>
      <c r="V31" s="81"/>
      <c r="W31" s="81"/>
      <c r="X31" s="81"/>
    </row>
    <row r="32" spans="1:26" ht="22.5" customHeight="1" x14ac:dyDescent="0.55000000000000004">
      <c r="B32" s="109"/>
      <c r="C32" s="82"/>
      <c r="D32" s="11" t="s">
        <v>17</v>
      </c>
      <c r="E32" s="83" t="s">
        <v>19</v>
      </c>
      <c r="F32" s="83"/>
      <c r="G32" s="83"/>
      <c r="H32" s="83"/>
      <c r="I32" s="83"/>
      <c r="J32" s="83"/>
      <c r="K32" s="83"/>
      <c r="L32" s="83"/>
      <c r="M32" s="83"/>
      <c r="N32" s="83"/>
      <c r="O32" s="83"/>
      <c r="P32" s="83"/>
      <c r="Q32" s="4" t="s">
        <v>51</v>
      </c>
      <c r="R32" s="6" t="str">
        <f t="shared" si="0"/>
        <v>→</v>
      </c>
      <c r="S32" s="81" t="str">
        <f t="shared" ref="S32" si="1">IF(R32="→","設問４を回答ください","　")</f>
        <v>設問４を回答ください</v>
      </c>
      <c r="T32" s="81"/>
      <c r="U32" s="81"/>
      <c r="V32" s="81"/>
      <c r="W32" s="81"/>
      <c r="X32" s="81"/>
    </row>
    <row r="33" spans="1:24" ht="22.5" x14ac:dyDescent="0.55000000000000004">
      <c r="B33" s="109"/>
      <c r="C33" s="82">
        <v>4</v>
      </c>
      <c r="D33" s="9" t="s">
        <v>20</v>
      </c>
      <c r="E33" s="83" t="s">
        <v>24</v>
      </c>
      <c r="F33" s="83"/>
      <c r="G33" s="83"/>
      <c r="H33" s="83"/>
      <c r="I33" s="83"/>
      <c r="J33" s="83"/>
      <c r="K33" s="83"/>
      <c r="L33" s="83"/>
      <c r="M33" s="83"/>
      <c r="N33" s="83"/>
      <c r="O33" s="83"/>
      <c r="P33" s="83"/>
      <c r="Q33" s="4" t="s">
        <v>51</v>
      </c>
      <c r="R33" s="6" t="str">
        <f t="shared" si="0"/>
        <v>→</v>
      </c>
      <c r="S33" s="81" t="str">
        <f>IF(R33="→","設問５を回答ください","　")</f>
        <v>設問５を回答ください</v>
      </c>
      <c r="T33" s="81"/>
      <c r="U33" s="81"/>
      <c r="V33" s="81"/>
      <c r="W33" s="81"/>
      <c r="X33" s="81"/>
    </row>
    <row r="34" spans="1:24" ht="22.5" x14ac:dyDescent="0.55000000000000004">
      <c r="B34" s="109"/>
      <c r="C34" s="82"/>
      <c r="D34" s="11" t="s">
        <v>21</v>
      </c>
      <c r="E34" s="83" t="s">
        <v>25</v>
      </c>
      <c r="F34" s="83"/>
      <c r="G34" s="83"/>
      <c r="H34" s="83"/>
      <c r="I34" s="83"/>
      <c r="J34" s="83"/>
      <c r="K34" s="83"/>
      <c r="L34" s="83"/>
      <c r="M34" s="83"/>
      <c r="N34" s="83"/>
      <c r="O34" s="83"/>
      <c r="P34" s="83"/>
      <c r="Q34" s="4"/>
      <c r="R34" s="6" t="str">
        <f t="shared" si="0"/>
        <v>　</v>
      </c>
      <c r="S34" s="81" t="str">
        <f>IF(R34="→","設問６に理由を記載してください","　")</f>
        <v>　</v>
      </c>
      <c r="T34" s="81"/>
      <c r="U34" s="81"/>
      <c r="V34" s="81"/>
      <c r="W34" s="81"/>
      <c r="X34" s="81"/>
    </row>
    <row r="35" spans="1:24" ht="22.5" x14ac:dyDescent="0.55000000000000004">
      <c r="B35" s="109"/>
      <c r="C35" s="29">
        <v>5</v>
      </c>
      <c r="D35" s="11"/>
      <c r="E35" s="75" t="s">
        <v>26</v>
      </c>
      <c r="F35" s="76"/>
      <c r="G35" s="76"/>
      <c r="H35" s="76"/>
      <c r="I35" s="76"/>
      <c r="J35" s="77"/>
      <c r="K35" s="114" t="s">
        <v>193</v>
      </c>
      <c r="L35" s="115"/>
      <c r="M35" s="115"/>
      <c r="N35" s="115"/>
      <c r="O35" s="115"/>
      <c r="P35" s="115"/>
      <c r="Q35" s="116"/>
      <c r="R35" s="6" t="str">
        <f>IF(K35&lt;&gt;"","→","")</f>
        <v>→</v>
      </c>
      <c r="S35" s="81" t="str">
        <f>IF(R35="→","確認事項⑤へ","　")</f>
        <v>確認事項⑤へ</v>
      </c>
      <c r="T35" s="81"/>
      <c r="U35" s="81"/>
      <c r="V35" s="81"/>
      <c r="W35" s="81"/>
      <c r="X35" s="81"/>
    </row>
    <row r="36" spans="1:24" ht="22.5" customHeight="1" x14ac:dyDescent="0.55000000000000004">
      <c r="B36" s="109"/>
      <c r="C36" s="62">
        <v>6</v>
      </c>
      <c r="D36" s="113" t="str">
        <f>IF(R34="→","理由","　")</f>
        <v>　</v>
      </c>
      <c r="E36" s="70"/>
      <c r="F36" s="70"/>
      <c r="G36" s="70"/>
      <c r="H36" s="70"/>
      <c r="I36" s="70"/>
      <c r="J36" s="70"/>
      <c r="K36" s="70"/>
      <c r="L36" s="70"/>
      <c r="M36" s="70"/>
      <c r="N36" s="70"/>
      <c r="O36" s="70"/>
      <c r="P36" s="70"/>
      <c r="Q36" s="70"/>
      <c r="R36" s="112" t="str">
        <f>IF(E36&lt;&gt;"","→","")</f>
        <v/>
      </c>
      <c r="S36" s="81" t="str">
        <f>IF(R36="→","確認事項⑤へ","　")</f>
        <v>　</v>
      </c>
      <c r="T36" s="81"/>
      <c r="U36" s="81"/>
      <c r="V36" s="81"/>
      <c r="W36" s="81"/>
      <c r="X36" s="81"/>
    </row>
    <row r="37" spans="1:24" ht="22.5" customHeight="1" x14ac:dyDescent="0.55000000000000004">
      <c r="B37" s="110"/>
      <c r="C37" s="62"/>
      <c r="D37" s="113"/>
      <c r="E37" s="70"/>
      <c r="F37" s="70"/>
      <c r="G37" s="70"/>
      <c r="H37" s="70"/>
      <c r="I37" s="70"/>
      <c r="J37" s="70"/>
      <c r="K37" s="70"/>
      <c r="L37" s="70"/>
      <c r="M37" s="70"/>
      <c r="N37" s="70"/>
      <c r="O37" s="70"/>
      <c r="P37" s="70"/>
      <c r="Q37" s="70"/>
      <c r="R37" s="112"/>
      <c r="S37" s="81"/>
      <c r="T37" s="81"/>
      <c r="U37" s="81"/>
      <c r="V37" s="81"/>
      <c r="W37" s="81"/>
      <c r="X37" s="81"/>
    </row>
    <row r="39" spans="1:24" x14ac:dyDescent="0.55000000000000004">
      <c r="A39" s="3" t="s">
        <v>27</v>
      </c>
    </row>
    <row r="40" spans="1:24" ht="49" customHeight="1" x14ac:dyDescent="0.55000000000000004">
      <c r="A40" s="84" t="s">
        <v>198</v>
      </c>
      <c r="B40" s="74"/>
      <c r="C40" s="74"/>
      <c r="D40" s="74"/>
      <c r="E40" s="74"/>
      <c r="F40" s="74"/>
      <c r="G40" s="74"/>
      <c r="H40" s="74"/>
      <c r="I40" s="74"/>
      <c r="J40" s="74"/>
      <c r="K40" s="74"/>
      <c r="L40" s="74"/>
      <c r="M40" s="74"/>
      <c r="N40" s="74"/>
      <c r="O40" s="74"/>
      <c r="P40" s="74"/>
      <c r="Q40" s="74"/>
      <c r="R40" s="74"/>
      <c r="S40" s="74"/>
      <c r="T40" s="74"/>
      <c r="U40" s="74"/>
      <c r="V40" s="74"/>
      <c r="W40" s="74"/>
      <c r="X40" s="74"/>
    </row>
    <row r="41" spans="1:24" ht="22.5" x14ac:dyDescent="0.55000000000000004">
      <c r="B41" s="117" t="s">
        <v>163</v>
      </c>
      <c r="C41" s="76"/>
      <c r="D41" s="76"/>
      <c r="E41" s="76"/>
      <c r="F41" s="76"/>
      <c r="G41" s="76"/>
      <c r="H41" s="76"/>
      <c r="I41" s="76"/>
      <c r="J41" s="76"/>
      <c r="K41" s="77"/>
      <c r="L41" s="4" t="s">
        <v>51</v>
      </c>
      <c r="M41" s="6" t="str">
        <f>IF(L41="○","→","　")</f>
        <v>→</v>
      </c>
      <c r="N41" s="81" t="str">
        <f>IF(M41="→","面積按分した計算書を添付してください。","　")</f>
        <v>面積按分した計算書を添付してください。</v>
      </c>
      <c r="O41" s="81"/>
      <c r="P41" s="81"/>
      <c r="Q41" s="81"/>
      <c r="R41" s="81"/>
      <c r="S41" s="81"/>
      <c r="T41" s="81"/>
      <c r="U41" s="81"/>
      <c r="V41" s="81"/>
      <c r="W41" s="81"/>
      <c r="X41" s="81"/>
    </row>
    <row r="42" spans="1:24" ht="22.5" x14ac:dyDescent="0.55000000000000004">
      <c r="B42" s="75" t="s">
        <v>164</v>
      </c>
      <c r="C42" s="76"/>
      <c r="D42" s="76"/>
      <c r="E42" s="76"/>
      <c r="F42" s="76"/>
      <c r="G42" s="76"/>
      <c r="H42" s="76"/>
      <c r="I42" s="76"/>
      <c r="J42" s="76"/>
      <c r="K42" s="77"/>
      <c r="L42" s="4" t="s">
        <v>51</v>
      </c>
      <c r="M42" s="6" t="str">
        <f>IF(L42="○","→","　")</f>
        <v>→</v>
      </c>
      <c r="N42" s="81" t="str">
        <f>IF(M42="→","確認事項⑥へ","　")</f>
        <v>確認事項⑥へ</v>
      </c>
      <c r="O42" s="81"/>
      <c r="P42" s="81"/>
      <c r="Q42" s="81"/>
      <c r="R42" s="81"/>
      <c r="S42" s="81"/>
      <c r="T42" s="81"/>
      <c r="U42" s="81"/>
      <c r="V42" s="81"/>
      <c r="W42" s="81"/>
      <c r="X42" s="81"/>
    </row>
    <row r="43" spans="1:24" ht="22.5" x14ac:dyDescent="0.55000000000000004">
      <c r="B43" t="s">
        <v>165</v>
      </c>
      <c r="C43" s="27"/>
      <c r="D43" s="27"/>
      <c r="E43" s="27"/>
      <c r="F43" s="27"/>
      <c r="G43" s="27"/>
      <c r="H43" s="27"/>
      <c r="I43" s="27"/>
      <c r="J43" s="27"/>
      <c r="K43" s="27"/>
      <c r="L43" s="7"/>
      <c r="M43" s="6"/>
      <c r="N43" s="13"/>
      <c r="O43" s="13"/>
      <c r="P43" s="13"/>
      <c r="Q43" s="13"/>
      <c r="R43" s="13"/>
      <c r="S43" s="13"/>
      <c r="T43" s="13"/>
      <c r="U43" s="13"/>
      <c r="V43" s="13"/>
      <c r="W43" s="13"/>
      <c r="X43" s="13"/>
    </row>
    <row r="45" spans="1:24" x14ac:dyDescent="0.55000000000000004">
      <c r="A45" s="3" t="s">
        <v>129</v>
      </c>
    </row>
    <row r="46" spans="1:24" ht="39" customHeight="1" x14ac:dyDescent="0.55000000000000004">
      <c r="A46" s="84" t="s">
        <v>199</v>
      </c>
      <c r="B46" s="74"/>
      <c r="C46" s="74"/>
      <c r="D46" s="74"/>
      <c r="E46" s="74"/>
      <c r="F46" s="74"/>
      <c r="G46" s="74"/>
      <c r="H46" s="74"/>
      <c r="I46" s="74"/>
      <c r="J46" s="74"/>
      <c r="K46" s="74"/>
      <c r="L46" s="74"/>
      <c r="M46" s="74"/>
      <c r="N46" s="74"/>
      <c r="O46" s="74"/>
      <c r="P46" s="74"/>
      <c r="Q46" s="74"/>
      <c r="R46" s="74"/>
      <c r="S46" s="74"/>
      <c r="T46" s="74"/>
      <c r="U46" s="74"/>
      <c r="V46" s="74"/>
      <c r="W46" s="74"/>
      <c r="X46" s="74"/>
    </row>
    <row r="47" spans="1:24" ht="22.5" customHeight="1" x14ac:dyDescent="0.55000000000000004">
      <c r="A47" s="12"/>
      <c r="B47" s="83" t="s">
        <v>132</v>
      </c>
      <c r="C47" s="83"/>
      <c r="D47" s="83"/>
      <c r="E47" s="83"/>
      <c r="F47" s="83"/>
      <c r="G47" s="83"/>
      <c r="H47" s="83"/>
      <c r="I47" s="83"/>
      <c r="J47" s="83"/>
      <c r="K47" s="83"/>
      <c r="L47" s="4" t="s">
        <v>51</v>
      </c>
      <c r="M47" s="6" t="str">
        <f>IF(L47="○","→","　")</f>
        <v>→</v>
      </c>
      <c r="N47" s="81" t="str">
        <f>IF(M47="→","検討内容がわかる資料を提出してください。","　")</f>
        <v>検討内容がわかる資料を提出してください。</v>
      </c>
      <c r="O47" s="81"/>
      <c r="P47" s="81"/>
      <c r="Q47" s="81"/>
      <c r="R47" s="81"/>
      <c r="S47" s="81"/>
      <c r="T47" s="81"/>
      <c r="U47" s="81"/>
      <c r="V47" s="81"/>
      <c r="W47" s="81"/>
      <c r="X47" s="81"/>
    </row>
    <row r="48" spans="1:24" ht="22.5" customHeight="1" x14ac:dyDescent="0.55000000000000004">
      <c r="A48" s="12"/>
      <c r="B48" s="83" t="s">
        <v>133</v>
      </c>
      <c r="C48" s="83"/>
      <c r="D48" s="83"/>
      <c r="E48" s="83"/>
      <c r="F48" s="83"/>
      <c r="G48" s="83"/>
      <c r="H48" s="83"/>
      <c r="I48" s="83"/>
      <c r="J48" s="83"/>
      <c r="K48" s="83"/>
      <c r="L48" s="4" t="s">
        <v>51</v>
      </c>
      <c r="M48" s="6" t="str">
        <f>IF(L48="○","→","　")</f>
        <v>→</v>
      </c>
      <c r="N48" s="81" t="str">
        <f>IF(M48="→","選定した機種・機能で足りるとした理由を下に記載してください。","　")</f>
        <v>選定した機種・機能で足りるとした理由を下に記載してください。</v>
      </c>
      <c r="O48" s="81"/>
      <c r="P48" s="81"/>
      <c r="Q48" s="81"/>
      <c r="R48" s="81"/>
      <c r="S48" s="81"/>
      <c r="T48" s="81"/>
      <c r="U48" s="81"/>
      <c r="V48" s="81"/>
      <c r="W48" s="81"/>
      <c r="X48" s="81"/>
    </row>
    <row r="49" spans="1:50" ht="22.5" customHeight="1" x14ac:dyDescent="0.55000000000000004">
      <c r="A49" s="12"/>
      <c r="B49" s="17"/>
      <c r="C49" s="17"/>
      <c r="D49" s="17"/>
      <c r="E49" s="17"/>
      <c r="F49" s="17"/>
      <c r="G49" s="17"/>
      <c r="H49" s="17"/>
      <c r="I49" s="17"/>
      <c r="J49" s="17"/>
      <c r="K49" s="17"/>
      <c r="L49" s="7"/>
      <c r="M49" s="107" t="str">
        <f>IF(M48="→","理由","　")</f>
        <v>理由</v>
      </c>
      <c r="N49" s="106" t="s">
        <v>162</v>
      </c>
      <c r="O49" s="106"/>
      <c r="P49" s="106"/>
      <c r="Q49" s="106"/>
      <c r="R49" s="106"/>
      <c r="S49" s="106"/>
      <c r="T49" s="106"/>
      <c r="U49" s="106"/>
      <c r="V49" s="106"/>
      <c r="W49" s="106"/>
      <c r="X49" s="106"/>
    </row>
    <row r="50" spans="1:50" ht="22.5" customHeight="1" x14ac:dyDescent="0.55000000000000004">
      <c r="A50" s="12"/>
      <c r="B50" s="16"/>
      <c r="C50" s="16"/>
      <c r="D50" s="16"/>
      <c r="E50" s="16"/>
      <c r="F50" s="16"/>
      <c r="G50" s="16"/>
      <c r="H50" s="16"/>
      <c r="I50" s="16"/>
      <c r="J50" s="16"/>
      <c r="K50" s="16"/>
      <c r="L50" s="7"/>
      <c r="M50" s="107"/>
      <c r="N50" s="106"/>
      <c r="O50" s="106"/>
      <c r="P50" s="106"/>
      <c r="Q50" s="106"/>
      <c r="R50" s="106"/>
      <c r="S50" s="106"/>
      <c r="T50" s="106"/>
      <c r="U50" s="106"/>
      <c r="V50" s="106"/>
      <c r="W50" s="106"/>
      <c r="X50" s="106"/>
    </row>
    <row r="51" spans="1:50" ht="22.5" customHeight="1" x14ac:dyDescent="0.55000000000000004">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50" ht="22.5" customHeight="1" x14ac:dyDescent="0.55000000000000004">
      <c r="A52" s="3" t="s">
        <v>134</v>
      </c>
    </row>
    <row r="53" spans="1:50" ht="41" customHeight="1" x14ac:dyDescent="0.55000000000000004">
      <c r="A53" s="84" t="s">
        <v>200</v>
      </c>
      <c r="B53" s="74"/>
      <c r="C53" s="74"/>
      <c r="D53" s="74"/>
      <c r="E53" s="74"/>
      <c r="F53" s="74"/>
      <c r="G53" s="74"/>
      <c r="H53" s="74"/>
      <c r="I53" s="74"/>
      <c r="J53" s="74"/>
      <c r="K53" s="74"/>
      <c r="L53" s="74"/>
      <c r="M53" s="74"/>
      <c r="N53" s="74"/>
      <c r="O53" s="74"/>
      <c r="P53" s="74"/>
      <c r="Q53" s="74"/>
      <c r="R53" s="74"/>
      <c r="S53" s="74"/>
      <c r="T53" s="74"/>
      <c r="U53" s="74"/>
      <c r="V53" s="74"/>
      <c r="W53" s="74"/>
      <c r="X53" s="74"/>
    </row>
    <row r="54" spans="1:50" ht="22.5" customHeight="1" x14ac:dyDescent="0.55000000000000004">
      <c r="A54" s="53"/>
      <c r="B54" s="173" t="s">
        <v>187</v>
      </c>
      <c r="C54" s="174"/>
      <c r="D54" s="174"/>
      <c r="E54" s="174"/>
      <c r="F54" s="174"/>
      <c r="G54" s="174"/>
      <c r="H54" s="175"/>
      <c r="I54" s="149">
        <v>90</v>
      </c>
      <c r="J54" s="149"/>
      <c r="K54" s="149"/>
      <c r="L54" s="149"/>
      <c r="M54" s="149"/>
      <c r="N54" s="53"/>
      <c r="O54" s="53"/>
      <c r="P54" s="53"/>
      <c r="Q54" s="53"/>
      <c r="R54" s="53"/>
      <c r="S54" s="53"/>
      <c r="T54" s="53"/>
      <c r="U54" s="53"/>
      <c r="V54" s="53"/>
      <c r="W54" s="53"/>
      <c r="X54" s="53"/>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row>
    <row r="55" spans="1:50" ht="22.5" customHeight="1" x14ac:dyDescent="0.55000000000000004">
      <c r="A55" s="53"/>
      <c r="B55" s="57"/>
      <c r="C55" s="160" t="s">
        <v>177</v>
      </c>
      <c r="D55" s="161"/>
      <c r="E55" s="161"/>
      <c r="F55" s="161"/>
      <c r="G55" s="161"/>
      <c r="H55" s="162"/>
      <c r="I55" s="176" t="s">
        <v>185</v>
      </c>
      <c r="J55" s="177"/>
      <c r="K55" s="177"/>
      <c r="L55" s="177"/>
      <c r="M55" s="177"/>
      <c r="N55" s="177"/>
      <c r="O55" s="177"/>
      <c r="P55" s="177"/>
      <c r="Q55" s="177"/>
      <c r="R55" s="177"/>
      <c r="S55" s="177"/>
      <c r="T55" s="177"/>
      <c r="U55" s="177"/>
      <c r="V55" s="177"/>
      <c r="W55" s="178"/>
      <c r="X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row>
    <row r="56" spans="1:50" ht="22.5" customHeight="1" x14ac:dyDescent="0.55000000000000004">
      <c r="A56" s="53"/>
      <c r="B56" s="58"/>
      <c r="C56" s="163"/>
      <c r="D56" s="164"/>
      <c r="E56" s="164"/>
      <c r="F56" s="164"/>
      <c r="G56" s="164"/>
      <c r="H56" s="165"/>
      <c r="I56" s="179"/>
      <c r="J56" s="180"/>
      <c r="K56" s="180"/>
      <c r="L56" s="180"/>
      <c r="M56" s="180"/>
      <c r="N56" s="180"/>
      <c r="O56" s="180"/>
      <c r="P56" s="180"/>
      <c r="Q56" s="180"/>
      <c r="R56" s="180"/>
      <c r="S56" s="180"/>
      <c r="T56" s="180"/>
      <c r="U56" s="180"/>
      <c r="V56" s="180"/>
      <c r="W56" s="181"/>
      <c r="X56" s="53"/>
    </row>
    <row r="57" spans="1:50" ht="22.5" customHeight="1" x14ac:dyDescent="0.55000000000000004">
      <c r="A57" s="53"/>
      <c r="B57" s="146" t="s">
        <v>172</v>
      </c>
      <c r="C57" s="146"/>
      <c r="D57" s="146"/>
      <c r="E57" s="146"/>
      <c r="F57" s="146"/>
      <c r="G57" s="146"/>
      <c r="H57" s="146"/>
      <c r="I57" s="182" t="s">
        <v>186</v>
      </c>
      <c r="J57" s="182"/>
      <c r="K57" s="182"/>
      <c r="L57" s="182"/>
      <c r="M57" s="182"/>
      <c r="N57" s="182"/>
      <c r="O57" s="182"/>
      <c r="P57" s="182"/>
      <c r="Q57" s="182"/>
      <c r="R57" s="182"/>
      <c r="S57" s="182"/>
      <c r="T57" s="182"/>
      <c r="U57" s="182"/>
      <c r="V57" s="182"/>
      <c r="W57" s="182"/>
      <c r="X57" s="53"/>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row>
    <row r="58" spans="1:50" ht="22.5" customHeight="1" x14ac:dyDescent="0.55000000000000004">
      <c r="A58" s="53"/>
      <c r="B58" s="147"/>
      <c r="C58" s="148"/>
      <c r="D58" s="148"/>
      <c r="E58" s="148"/>
      <c r="F58" s="148"/>
      <c r="G58" s="148"/>
      <c r="H58" s="148"/>
      <c r="I58" s="183"/>
      <c r="J58" s="183"/>
      <c r="K58" s="183"/>
      <c r="L58" s="183"/>
      <c r="M58" s="183"/>
      <c r="N58" s="183"/>
      <c r="O58" s="183"/>
      <c r="P58" s="183"/>
      <c r="Q58" s="183"/>
      <c r="R58" s="183"/>
      <c r="S58" s="183"/>
      <c r="T58" s="183"/>
      <c r="U58" s="183"/>
      <c r="V58" s="183"/>
      <c r="W58" s="183"/>
      <c r="X58" s="53"/>
    </row>
    <row r="59" spans="1:50" ht="22.5" customHeight="1" x14ac:dyDescent="0.55000000000000004">
      <c r="A59" s="53"/>
      <c r="B59" s="55"/>
      <c r="C59" s="151" t="s">
        <v>173</v>
      </c>
      <c r="D59" s="152"/>
      <c r="E59" s="152"/>
      <c r="F59" s="152"/>
      <c r="G59" s="152"/>
      <c r="H59" s="153"/>
      <c r="I59" s="184">
        <v>250</v>
      </c>
      <c r="J59" s="184"/>
      <c r="K59" s="184"/>
      <c r="L59" s="184"/>
      <c r="M59" s="184"/>
      <c r="N59" s="53"/>
      <c r="O59" s="53"/>
      <c r="P59" s="53"/>
      <c r="Q59" s="49"/>
      <c r="R59" s="53"/>
      <c r="S59" s="53"/>
      <c r="T59" s="53"/>
      <c r="U59" s="53"/>
      <c r="V59" s="53"/>
      <c r="W59" s="53"/>
      <c r="X59" s="53"/>
    </row>
    <row r="60" spans="1:50" ht="22.5" customHeight="1" x14ac:dyDescent="0.55000000000000004">
      <c r="A60" s="53"/>
      <c r="B60" s="56"/>
      <c r="C60" s="151" t="s">
        <v>188</v>
      </c>
      <c r="D60" s="152"/>
      <c r="E60" s="152"/>
      <c r="F60" s="152"/>
      <c r="G60" s="152"/>
      <c r="H60" s="153"/>
      <c r="I60" s="185" t="s">
        <v>189</v>
      </c>
      <c r="J60" s="186"/>
      <c r="K60" s="186"/>
      <c r="L60" s="186"/>
      <c r="M60" s="186"/>
      <c r="N60" s="186"/>
      <c r="O60" s="186"/>
      <c r="P60" s="186"/>
      <c r="Q60" s="186"/>
      <c r="R60" s="186"/>
      <c r="S60" s="186"/>
      <c r="T60" s="186"/>
      <c r="U60" s="186"/>
      <c r="V60" s="186"/>
      <c r="W60" s="187"/>
      <c r="X60" s="60"/>
    </row>
    <row r="61" spans="1:50" ht="13" customHeight="1" x14ac:dyDescent="0.55000000000000004">
      <c r="A61" s="12"/>
      <c r="B61" s="48"/>
      <c r="C61" s="48"/>
      <c r="D61" s="48"/>
      <c r="E61" s="48"/>
      <c r="F61" s="48"/>
      <c r="G61" s="48"/>
      <c r="H61" s="48"/>
      <c r="I61" s="48"/>
      <c r="J61" s="28"/>
      <c r="K61" s="28"/>
      <c r="L61" s="28"/>
      <c r="M61" s="28"/>
      <c r="N61" s="28"/>
      <c r="O61" s="28"/>
      <c r="P61" s="28"/>
      <c r="Q61" s="12"/>
      <c r="R61" s="12"/>
      <c r="S61" s="12"/>
      <c r="T61" s="12"/>
      <c r="U61" s="12"/>
      <c r="V61" s="12"/>
      <c r="W61" s="12"/>
      <c r="X61" s="12"/>
    </row>
    <row r="62" spans="1:50" ht="22.5" customHeight="1" x14ac:dyDescent="0.55000000000000004">
      <c r="A62" s="3" t="s">
        <v>144</v>
      </c>
    </row>
    <row r="63" spans="1:50" ht="97" customHeight="1" x14ac:dyDescent="0.55000000000000004">
      <c r="A63" s="84" t="s">
        <v>201</v>
      </c>
      <c r="B63" s="74"/>
      <c r="C63" s="74"/>
      <c r="D63" s="74"/>
      <c r="E63" s="74"/>
      <c r="F63" s="74"/>
      <c r="G63" s="74"/>
      <c r="H63" s="74"/>
      <c r="I63" s="74"/>
      <c r="J63" s="74"/>
      <c r="K63" s="74"/>
      <c r="L63" s="74"/>
      <c r="M63" s="74"/>
      <c r="N63" s="74"/>
      <c r="O63" s="74"/>
      <c r="P63" s="74"/>
      <c r="Q63" s="74"/>
      <c r="R63" s="74"/>
      <c r="S63" s="74"/>
      <c r="T63" s="74"/>
      <c r="U63" s="74"/>
      <c r="V63" s="74"/>
      <c r="W63" s="74"/>
      <c r="X63" s="74"/>
    </row>
    <row r="64" spans="1:50" ht="22.5" customHeight="1" x14ac:dyDescent="0.65">
      <c r="A64" s="53"/>
      <c r="B64" s="136" t="s">
        <v>176</v>
      </c>
      <c r="C64" s="137"/>
      <c r="D64" s="137"/>
      <c r="E64" s="137"/>
      <c r="F64" s="137"/>
      <c r="G64" s="137"/>
      <c r="H64" s="137"/>
      <c r="I64" s="144">
        <v>24</v>
      </c>
      <c r="J64" s="144"/>
      <c r="K64" s="144"/>
      <c r="L64" s="144"/>
      <c r="M64" s="144"/>
      <c r="N64" s="49" t="s">
        <v>152</v>
      </c>
      <c r="O64" s="54" t="s">
        <v>175</v>
      </c>
      <c r="P64" s="53"/>
      <c r="Q64" s="53"/>
      <c r="R64" s="53"/>
      <c r="S64" s="53"/>
      <c r="T64" s="53"/>
      <c r="U64" s="53"/>
      <c r="V64" s="53"/>
      <c r="W64" s="53"/>
      <c r="X64" s="53"/>
    </row>
    <row r="65" spans="1:26" ht="22.5" customHeight="1" x14ac:dyDescent="0.65">
      <c r="A65" s="53"/>
      <c r="B65" s="59"/>
      <c r="C65" s="138" t="s">
        <v>179</v>
      </c>
      <c r="D65" s="139"/>
      <c r="E65" s="139"/>
      <c r="F65" s="139"/>
      <c r="G65" s="139"/>
      <c r="H65" s="140"/>
      <c r="I65" s="141" t="s">
        <v>182</v>
      </c>
      <c r="J65" s="142"/>
      <c r="K65" s="142"/>
      <c r="L65" s="142"/>
      <c r="M65" s="142"/>
      <c r="N65" s="142"/>
      <c r="O65" s="142"/>
      <c r="P65" s="142"/>
      <c r="Q65" s="142"/>
      <c r="R65" s="142"/>
      <c r="S65" s="142"/>
      <c r="T65" s="142"/>
      <c r="U65" s="142"/>
      <c r="V65" s="142"/>
      <c r="W65" s="143"/>
      <c r="X65" s="53"/>
    </row>
    <row r="66" spans="1:26" ht="22.5" customHeight="1" x14ac:dyDescent="0.55000000000000004">
      <c r="A66" s="53"/>
      <c r="B66" s="137" t="s">
        <v>178</v>
      </c>
      <c r="C66" s="137"/>
      <c r="D66" s="137"/>
      <c r="E66" s="137"/>
      <c r="F66" s="137"/>
      <c r="G66" s="137"/>
      <c r="H66" s="137"/>
      <c r="I66" s="145">
        <f>(I59+I64)/I54*24</f>
        <v>73.066666666666663</v>
      </c>
      <c r="J66" s="145"/>
      <c r="K66" s="145"/>
      <c r="L66" s="145"/>
      <c r="M66" s="145"/>
      <c r="N66" s="21" t="s">
        <v>152</v>
      </c>
      <c r="O66" s="54" t="s">
        <v>153</v>
      </c>
      <c r="P66" s="53"/>
      <c r="Q66" s="53"/>
      <c r="R66" s="53"/>
      <c r="S66" s="53"/>
      <c r="T66" s="53"/>
      <c r="U66" s="53"/>
      <c r="V66" s="53"/>
      <c r="W66" s="53"/>
      <c r="X66" s="53"/>
    </row>
    <row r="67" spans="1:26" ht="22.5" customHeight="1" x14ac:dyDescent="0.55000000000000004">
      <c r="A67" s="53"/>
      <c r="B67" s="130" t="s">
        <v>145</v>
      </c>
      <c r="C67" s="131"/>
      <c r="D67" s="131"/>
      <c r="E67" s="131"/>
      <c r="F67" s="131"/>
      <c r="G67" s="131"/>
      <c r="H67" s="131"/>
      <c r="I67" s="131"/>
      <c r="J67" s="131"/>
      <c r="K67" s="131"/>
      <c r="L67" s="52"/>
      <c r="M67" s="6" t="str">
        <f>IF(L67&lt;&gt;"","→","　")</f>
        <v>　</v>
      </c>
      <c r="N67" s="134" t="str">
        <f>IF(M67="→","協定書の写しを提出してください。","　")</f>
        <v>　</v>
      </c>
      <c r="O67" s="134"/>
      <c r="P67" s="134"/>
      <c r="Q67" s="134"/>
      <c r="R67" s="134"/>
      <c r="S67" s="134"/>
      <c r="T67" s="134"/>
      <c r="U67" s="134"/>
      <c r="V67" s="134"/>
      <c r="W67" s="134"/>
      <c r="X67" s="134"/>
    </row>
    <row r="68" spans="1:26" ht="22.5" customHeight="1" x14ac:dyDescent="0.55000000000000004">
      <c r="A68" s="53"/>
      <c r="B68" s="132" t="s">
        <v>146</v>
      </c>
      <c r="C68" s="133"/>
      <c r="D68" s="133"/>
      <c r="E68" s="133"/>
      <c r="F68" s="133"/>
      <c r="G68" s="133"/>
      <c r="H68" s="133"/>
      <c r="I68" s="133"/>
      <c r="J68" s="133"/>
      <c r="K68" s="133"/>
      <c r="L68" s="4" t="s">
        <v>51</v>
      </c>
      <c r="M68" s="6" t="str">
        <f>IF(L68&lt;&gt;"","→","　")</f>
        <v>→</v>
      </c>
      <c r="N68" s="134" t="str">
        <f>IF(M68="→","備蓄がなくなった際の対応を下に記載してください。","　")</f>
        <v>備蓄がなくなった際の対応を下に記載してください。</v>
      </c>
      <c r="O68" s="134"/>
      <c r="P68" s="134"/>
      <c r="Q68" s="134"/>
      <c r="R68" s="134"/>
      <c r="S68" s="134"/>
      <c r="T68" s="134"/>
      <c r="U68" s="134"/>
      <c r="V68" s="134"/>
      <c r="W68" s="134"/>
      <c r="X68" s="134"/>
    </row>
    <row r="69" spans="1:26" ht="22.5" customHeight="1" x14ac:dyDescent="0.55000000000000004">
      <c r="A69" s="53"/>
      <c r="B69" s="48"/>
      <c r="C69" s="48"/>
      <c r="D69" s="48"/>
      <c r="E69" s="48"/>
      <c r="F69" s="48"/>
      <c r="G69" s="48"/>
      <c r="H69" s="48"/>
      <c r="I69" s="48"/>
      <c r="J69" s="48"/>
      <c r="K69" s="48"/>
      <c r="L69" s="48"/>
      <c r="M69" s="107" t="str">
        <f>IF(M68="→","対応","　")</f>
        <v>対応</v>
      </c>
      <c r="N69" s="135" t="s">
        <v>190</v>
      </c>
      <c r="O69" s="135"/>
      <c r="P69" s="135"/>
      <c r="Q69" s="135"/>
      <c r="R69" s="135"/>
      <c r="S69" s="135"/>
      <c r="T69" s="135"/>
      <c r="U69" s="135"/>
      <c r="V69" s="135"/>
      <c r="W69" s="135"/>
      <c r="X69" s="135"/>
    </row>
    <row r="70" spans="1:26" ht="22.5" customHeight="1" x14ac:dyDescent="0.55000000000000004">
      <c r="A70" s="53"/>
      <c r="B70" s="48"/>
      <c r="C70" s="48"/>
      <c r="D70" s="48"/>
      <c r="E70" s="48"/>
      <c r="F70" s="48"/>
      <c r="G70" s="48"/>
      <c r="H70" s="48"/>
      <c r="I70" s="48"/>
      <c r="J70" s="48"/>
      <c r="K70" s="48"/>
      <c r="L70" s="48"/>
      <c r="M70" s="107"/>
      <c r="N70" s="135"/>
      <c r="O70" s="135"/>
      <c r="P70" s="135"/>
      <c r="Q70" s="135"/>
      <c r="R70" s="135"/>
      <c r="S70" s="135"/>
      <c r="T70" s="135"/>
      <c r="U70" s="135"/>
      <c r="V70" s="135"/>
      <c r="W70" s="135"/>
      <c r="X70" s="135"/>
    </row>
    <row r="71" spans="1:26" x14ac:dyDescent="0.55000000000000004">
      <c r="A71" s="3" t="s">
        <v>29</v>
      </c>
    </row>
    <row r="72" spans="1:26" x14ac:dyDescent="0.55000000000000004">
      <c r="B72" s="14">
        <v>1</v>
      </c>
      <c r="C72" s="70" t="s">
        <v>30</v>
      </c>
      <c r="D72" s="70"/>
      <c r="E72" s="70"/>
      <c r="F72" s="70"/>
      <c r="G72" s="70"/>
      <c r="H72" s="70"/>
      <c r="I72" s="70"/>
      <c r="J72" s="70"/>
      <c r="K72" s="70"/>
      <c r="L72" s="70"/>
      <c r="M72" s="70"/>
      <c r="N72" s="70"/>
      <c r="O72" s="70"/>
      <c r="P72" s="70"/>
      <c r="Q72" s="70"/>
      <c r="R72" s="70"/>
      <c r="S72" s="70"/>
      <c r="T72" s="70"/>
      <c r="U72" s="70"/>
      <c r="V72" s="70"/>
      <c r="W72" s="26" t="str">
        <f>IF(Z72,"○","×")</f>
        <v>○</v>
      </c>
      <c r="Z72" t="b">
        <f>OR(L11="○",L12="○")</f>
        <v>1</v>
      </c>
    </row>
    <row r="73" spans="1:26" x14ac:dyDescent="0.55000000000000004">
      <c r="B73" s="23">
        <v>2</v>
      </c>
      <c r="C73" s="70" t="s">
        <v>41</v>
      </c>
      <c r="D73" s="70"/>
      <c r="E73" s="70"/>
      <c r="F73" s="70"/>
      <c r="G73" s="70"/>
      <c r="H73" s="70"/>
      <c r="I73" s="70"/>
      <c r="J73" s="70"/>
      <c r="K73" s="70"/>
      <c r="L73" s="70"/>
      <c r="M73" s="70"/>
      <c r="N73" s="70"/>
      <c r="O73" s="70"/>
      <c r="P73" s="70"/>
      <c r="Q73" s="70"/>
      <c r="R73" s="70"/>
      <c r="S73" s="70"/>
      <c r="T73" s="70"/>
      <c r="U73" s="70"/>
      <c r="V73" s="70"/>
      <c r="W73" s="26" t="str">
        <f>IF(L17="○","○","×")</f>
        <v>○</v>
      </c>
    </row>
    <row r="74" spans="1:26" x14ac:dyDescent="0.55000000000000004">
      <c r="B74" s="23" t="s">
        <v>16</v>
      </c>
      <c r="C74" s="70" t="s">
        <v>180</v>
      </c>
      <c r="D74" s="70"/>
      <c r="E74" s="70"/>
      <c r="F74" s="70"/>
      <c r="G74" s="70"/>
      <c r="H74" s="70"/>
      <c r="I74" s="70"/>
      <c r="J74" s="70"/>
      <c r="K74" s="70"/>
      <c r="L74" s="70"/>
      <c r="M74" s="70"/>
      <c r="N74" s="70"/>
      <c r="O74" s="70"/>
      <c r="P74" s="70"/>
      <c r="Q74" s="70"/>
      <c r="R74" s="70"/>
      <c r="S74" s="70"/>
      <c r="T74" s="70"/>
      <c r="U74" s="70"/>
      <c r="V74" s="70"/>
      <c r="W74" s="26" t="str">
        <f>IF(S21&lt;&gt;"","○","×")</f>
        <v>○</v>
      </c>
    </row>
    <row r="75" spans="1:26" x14ac:dyDescent="0.55000000000000004">
      <c r="B75" s="23" t="s">
        <v>17</v>
      </c>
      <c r="C75" s="70" t="s">
        <v>181</v>
      </c>
      <c r="D75" s="70"/>
      <c r="E75" s="70"/>
      <c r="F75" s="70"/>
      <c r="G75" s="70"/>
      <c r="H75" s="70"/>
      <c r="I75" s="70"/>
      <c r="J75" s="70"/>
      <c r="K75" s="70"/>
      <c r="L75" s="70"/>
      <c r="M75" s="70"/>
      <c r="N75" s="70"/>
      <c r="O75" s="70"/>
      <c r="P75" s="70"/>
      <c r="Q75" s="70"/>
      <c r="R75" s="70"/>
      <c r="S75" s="70"/>
      <c r="T75" s="70"/>
      <c r="U75" s="70"/>
      <c r="V75" s="70"/>
      <c r="W75" s="26" t="str">
        <f>IF(S22&lt;&gt;"","○","×")</f>
        <v>○</v>
      </c>
    </row>
    <row r="76" spans="1:26" x14ac:dyDescent="0.55000000000000004">
      <c r="B76" s="14">
        <v>4</v>
      </c>
      <c r="C76" s="70" t="s">
        <v>33</v>
      </c>
      <c r="D76" s="70"/>
      <c r="E76" s="70"/>
      <c r="F76" s="70"/>
      <c r="G76" s="70"/>
      <c r="H76" s="70"/>
      <c r="I76" s="70"/>
      <c r="J76" s="70"/>
      <c r="K76" s="70"/>
      <c r="L76" s="70"/>
      <c r="M76" s="70"/>
      <c r="N76" s="70"/>
      <c r="O76" s="70"/>
      <c r="P76" s="70"/>
      <c r="Q76" s="70"/>
      <c r="R76" s="70"/>
      <c r="S76" s="70"/>
      <c r="T76" s="70"/>
      <c r="U76" s="70"/>
      <c r="V76" s="70"/>
      <c r="W76" s="26" t="s">
        <v>33</v>
      </c>
    </row>
    <row r="77" spans="1:26" x14ac:dyDescent="0.55000000000000004">
      <c r="B77" s="24" t="s">
        <v>34</v>
      </c>
      <c r="C77" s="70" t="s">
        <v>40</v>
      </c>
      <c r="D77" s="70"/>
      <c r="E77" s="70"/>
      <c r="F77" s="70"/>
      <c r="G77" s="70"/>
      <c r="H77" s="70"/>
      <c r="I77" s="70"/>
      <c r="J77" s="70"/>
      <c r="K77" s="70"/>
      <c r="L77" s="70"/>
      <c r="M77" s="70"/>
      <c r="N77" s="70"/>
      <c r="O77" s="70"/>
      <c r="P77" s="70"/>
      <c r="Q77" s="70"/>
      <c r="R77" s="70"/>
      <c r="S77" s="70"/>
      <c r="T77" s="70"/>
      <c r="U77" s="70"/>
      <c r="V77" s="70"/>
      <c r="W77" s="26" t="str">
        <f>IF(L41="○","○","×")</f>
        <v>○</v>
      </c>
    </row>
    <row r="78" spans="1:26" x14ac:dyDescent="0.55000000000000004">
      <c r="B78" s="23" t="s">
        <v>35</v>
      </c>
      <c r="C78" s="70" t="s">
        <v>53</v>
      </c>
      <c r="D78" s="70"/>
      <c r="E78" s="70"/>
      <c r="F78" s="70"/>
      <c r="G78" s="70"/>
      <c r="H78" s="70"/>
      <c r="I78" s="70"/>
      <c r="J78" s="70"/>
      <c r="K78" s="70"/>
      <c r="L78" s="70"/>
      <c r="M78" s="70"/>
      <c r="N78" s="70"/>
      <c r="O78" s="70"/>
      <c r="P78" s="70"/>
      <c r="Q78" s="70"/>
      <c r="R78" s="70"/>
      <c r="S78" s="70"/>
      <c r="T78" s="70"/>
      <c r="U78" s="70"/>
      <c r="V78" s="70"/>
      <c r="W78" s="26" t="str">
        <f>IF(L41="○","○","×")</f>
        <v>○</v>
      </c>
    </row>
    <row r="79" spans="1:26" x14ac:dyDescent="0.55000000000000004">
      <c r="B79" s="24" t="s">
        <v>147</v>
      </c>
      <c r="C79" s="73" t="s">
        <v>148</v>
      </c>
      <c r="D79" s="73"/>
      <c r="E79" s="73"/>
      <c r="F79" s="73"/>
      <c r="G79" s="73"/>
      <c r="H79" s="73"/>
      <c r="I79" s="73"/>
      <c r="J79" s="73"/>
      <c r="K79" s="73"/>
      <c r="L79" s="73"/>
      <c r="M79" s="73"/>
      <c r="N79" s="73"/>
      <c r="O79" s="73"/>
      <c r="P79" s="73"/>
      <c r="Q79" s="73"/>
      <c r="R79" s="73"/>
      <c r="S79" s="73"/>
      <c r="T79" s="73"/>
      <c r="U79" s="73"/>
      <c r="V79" s="73"/>
      <c r="W79" s="26" t="str">
        <f>IF(M67="→","○","×")</f>
        <v>×</v>
      </c>
    </row>
    <row r="80" spans="1:26" x14ac:dyDescent="0.55000000000000004">
      <c r="B80" s="22"/>
      <c r="C80" s="20"/>
    </row>
    <row r="81" spans="1:28" x14ac:dyDescent="0.55000000000000004">
      <c r="B81" s="21" t="s">
        <v>36</v>
      </c>
      <c r="C81" s="20" t="s">
        <v>52</v>
      </c>
    </row>
    <row r="82" spans="1:28" x14ac:dyDescent="0.55000000000000004">
      <c r="B82" s="21"/>
      <c r="C82" s="20" t="s">
        <v>54</v>
      </c>
    </row>
    <row r="83" spans="1:28" x14ac:dyDescent="0.55000000000000004">
      <c r="B83" s="21"/>
      <c r="C83" s="20" t="s">
        <v>128</v>
      </c>
    </row>
    <row r="84" spans="1:28" x14ac:dyDescent="0.55000000000000004">
      <c r="D84" s="21" t="s">
        <v>37</v>
      </c>
      <c r="E84" t="s">
        <v>125</v>
      </c>
    </row>
    <row r="85" spans="1:28" x14ac:dyDescent="0.55000000000000004">
      <c r="D85" s="19" t="s">
        <v>38</v>
      </c>
      <c r="E85" t="s">
        <v>126</v>
      </c>
    </row>
    <row r="86" spans="1:28" x14ac:dyDescent="0.55000000000000004">
      <c r="D86" s="21" t="s">
        <v>39</v>
      </c>
      <c r="E86" t="s">
        <v>127</v>
      </c>
    </row>
    <row r="88" spans="1:28" x14ac:dyDescent="0.55000000000000004">
      <c r="A88" s="18" t="s">
        <v>42</v>
      </c>
    </row>
    <row r="89" spans="1:28" x14ac:dyDescent="0.55000000000000004">
      <c r="A89" s="18"/>
      <c r="B89" s="62" t="s">
        <v>44</v>
      </c>
      <c r="C89" s="62"/>
      <c r="D89" s="62"/>
      <c r="E89" s="62" t="s">
        <v>45</v>
      </c>
      <c r="F89" s="62"/>
      <c r="G89" s="62" t="s">
        <v>46</v>
      </c>
      <c r="H89" s="62"/>
      <c r="I89" s="62"/>
      <c r="J89" s="62"/>
      <c r="K89" s="62"/>
      <c r="L89" s="62"/>
      <c r="M89" s="62"/>
      <c r="N89" s="62"/>
      <c r="O89" s="62"/>
      <c r="P89" s="62"/>
      <c r="Q89" s="62"/>
      <c r="R89" s="62"/>
      <c r="S89" s="62"/>
      <c r="T89" s="62"/>
      <c r="U89" s="62"/>
      <c r="V89" s="62"/>
      <c r="W89" s="62"/>
    </row>
    <row r="90" spans="1:28" x14ac:dyDescent="0.55000000000000004">
      <c r="A90" s="18"/>
      <c r="B90" s="62"/>
      <c r="C90" s="62"/>
      <c r="D90" s="62"/>
      <c r="E90" s="62"/>
      <c r="F90" s="62"/>
      <c r="G90" s="62"/>
      <c r="H90" s="62"/>
      <c r="I90" s="62"/>
      <c r="J90" s="62"/>
      <c r="K90" s="62"/>
      <c r="L90" s="62"/>
      <c r="M90" s="62"/>
      <c r="N90" s="62"/>
      <c r="O90" s="62"/>
      <c r="P90" s="62"/>
      <c r="Q90" s="62"/>
      <c r="R90" s="62"/>
      <c r="S90" s="62"/>
      <c r="T90" s="62"/>
      <c r="U90" s="62"/>
      <c r="V90" s="62"/>
      <c r="W90" s="62"/>
    </row>
    <row r="91" spans="1:28" x14ac:dyDescent="0.55000000000000004">
      <c r="B91" s="61" t="s">
        <v>43</v>
      </c>
      <c r="C91" s="61"/>
      <c r="D91" s="61"/>
      <c r="E91" s="63" t="str">
        <f>IF(AND(G91="",G92=""),"OK","NG")</f>
        <v>OK</v>
      </c>
      <c r="F91" s="63"/>
      <c r="G91" s="128" t="str">
        <f>IF(Z91,"チェックが付いていません。","")</f>
        <v/>
      </c>
      <c r="H91" s="128"/>
      <c r="I91" s="128"/>
      <c r="J91" s="128"/>
      <c r="K91" s="128"/>
      <c r="L91" s="128"/>
      <c r="M91" s="128"/>
      <c r="N91" s="128"/>
      <c r="O91" s="128"/>
      <c r="P91" s="128"/>
      <c r="Q91" s="128"/>
      <c r="R91" s="128"/>
      <c r="S91" s="128"/>
      <c r="T91" s="128"/>
      <c r="U91" s="128"/>
      <c r="V91" s="128"/>
      <c r="W91" s="128"/>
      <c r="Z91" t="b">
        <f>AND(L11="",L12="")</f>
        <v>0</v>
      </c>
      <c r="AB91" t="b">
        <f>AND(L12="○",N13&lt;&gt;"")</f>
        <v>1</v>
      </c>
    </row>
    <row r="92" spans="1:28" x14ac:dyDescent="0.55000000000000004">
      <c r="B92" s="62"/>
      <c r="C92" s="62"/>
      <c r="D92" s="62"/>
      <c r="E92" s="63"/>
      <c r="F92" s="63"/>
      <c r="G92" s="129" t="str">
        <f>IF(AND(L12="○",N13=""),"対策欄が記載されていません。","")</f>
        <v/>
      </c>
      <c r="H92" s="129"/>
      <c r="I92" s="129"/>
      <c r="J92" s="129"/>
      <c r="K92" s="129"/>
      <c r="L92" s="129"/>
      <c r="M92" s="129"/>
      <c r="N92" s="129"/>
      <c r="O92" s="129"/>
      <c r="P92" s="129"/>
      <c r="Q92" s="129"/>
      <c r="R92" s="129"/>
      <c r="S92" s="129"/>
      <c r="T92" s="129"/>
      <c r="U92" s="129"/>
      <c r="V92" s="129"/>
      <c r="W92" s="129"/>
    </row>
    <row r="93" spans="1:28" x14ac:dyDescent="0.55000000000000004">
      <c r="B93" s="61" t="s">
        <v>47</v>
      </c>
      <c r="C93" s="61"/>
      <c r="D93" s="61"/>
      <c r="E93" s="63" t="str">
        <f t="shared" ref="E93" si="2">IF(AND(G93="",G94=""),"OK","NG")</f>
        <v>OK</v>
      </c>
      <c r="F93" s="63"/>
      <c r="G93" s="122" t="str">
        <f t="shared" ref="G93" si="3">IF(Z93,"チェックが付いていません。","")</f>
        <v/>
      </c>
      <c r="H93" s="123"/>
      <c r="I93" s="123"/>
      <c r="J93" s="123"/>
      <c r="K93" s="123"/>
      <c r="L93" s="123"/>
      <c r="M93" s="123"/>
      <c r="N93" s="123"/>
      <c r="O93" s="123"/>
      <c r="P93" s="123"/>
      <c r="Q93" s="123"/>
      <c r="R93" s="123"/>
      <c r="S93" s="123"/>
      <c r="T93" s="123"/>
      <c r="U93" s="123"/>
      <c r="V93" s="123"/>
      <c r="W93" s="124"/>
      <c r="Z93" t="b">
        <f>AND(L17="")</f>
        <v>0</v>
      </c>
      <c r="AB93" t="e">
        <f>AND(#REF!="○",#REF!&lt;&gt;"")</f>
        <v>#REF!</v>
      </c>
    </row>
    <row r="94" spans="1:28" x14ac:dyDescent="0.55000000000000004">
      <c r="B94" s="62"/>
      <c r="C94" s="62"/>
      <c r="D94" s="62"/>
      <c r="E94" s="63"/>
      <c r="F94" s="63"/>
      <c r="G94" s="125"/>
      <c r="H94" s="126"/>
      <c r="I94" s="126"/>
      <c r="J94" s="126"/>
      <c r="K94" s="126"/>
      <c r="L94" s="126"/>
      <c r="M94" s="126"/>
      <c r="N94" s="126"/>
      <c r="O94" s="126"/>
      <c r="P94" s="126"/>
      <c r="Q94" s="126"/>
      <c r="R94" s="126"/>
      <c r="S94" s="126"/>
      <c r="T94" s="126"/>
      <c r="U94" s="126"/>
      <c r="V94" s="126"/>
      <c r="W94" s="127"/>
    </row>
    <row r="95" spans="1:28" x14ac:dyDescent="0.55000000000000004">
      <c r="B95" s="61" t="s">
        <v>48</v>
      </c>
      <c r="C95" s="61"/>
      <c r="D95" s="61"/>
      <c r="E95" s="63" t="str">
        <f t="shared" ref="E95" si="4">IF(AND(G95="",G96=""),"OK","NG")</f>
        <v>OK</v>
      </c>
      <c r="F95" s="63"/>
      <c r="G95" s="122" t="str">
        <f>IF(AND(Z21="○",Z22="○"),"","入力漏れがあります。")</f>
        <v/>
      </c>
      <c r="H95" s="123"/>
      <c r="I95" s="123"/>
      <c r="J95" s="123"/>
      <c r="K95" s="123"/>
      <c r="L95" s="123"/>
      <c r="M95" s="123"/>
      <c r="N95" s="123"/>
      <c r="O95" s="123"/>
      <c r="P95" s="123"/>
      <c r="Q95" s="123"/>
      <c r="R95" s="123"/>
      <c r="S95" s="123"/>
      <c r="T95" s="123"/>
      <c r="U95" s="123"/>
      <c r="V95" s="123"/>
      <c r="W95" s="124"/>
    </row>
    <row r="96" spans="1:28" x14ac:dyDescent="0.55000000000000004">
      <c r="B96" s="62"/>
      <c r="C96" s="62"/>
      <c r="D96" s="62"/>
      <c r="E96" s="63"/>
      <c r="F96" s="63"/>
      <c r="G96" s="125"/>
      <c r="H96" s="126"/>
      <c r="I96" s="126"/>
      <c r="J96" s="126"/>
      <c r="K96" s="126"/>
      <c r="L96" s="126"/>
      <c r="M96" s="126"/>
      <c r="N96" s="126"/>
      <c r="O96" s="126"/>
      <c r="P96" s="126"/>
      <c r="Q96" s="126"/>
      <c r="R96" s="126"/>
      <c r="S96" s="126"/>
      <c r="T96" s="126"/>
      <c r="U96" s="126"/>
      <c r="V96" s="126"/>
      <c r="W96" s="127"/>
    </row>
    <row r="97" spans="2:26" x14ac:dyDescent="0.55000000000000004">
      <c r="B97" s="61" t="s">
        <v>49</v>
      </c>
      <c r="C97" s="61"/>
      <c r="D97" s="61"/>
      <c r="E97" s="63" t="str">
        <f t="shared" ref="E97" si="5">IF(AND(G97="",G98=""),"OK","NG")</f>
        <v>OK</v>
      </c>
      <c r="F97" s="63"/>
      <c r="G97" s="64" t="str">
        <f>IF(Z27,"","入力誤りまたは入力漏れがあります。")</f>
        <v/>
      </c>
      <c r="H97" s="65"/>
      <c r="I97" s="65"/>
      <c r="J97" s="65"/>
      <c r="K97" s="65"/>
      <c r="L97" s="65"/>
      <c r="M97" s="65"/>
      <c r="N97" s="65"/>
      <c r="O97" s="65"/>
      <c r="P97" s="65"/>
      <c r="Q97" s="65"/>
      <c r="R97" s="65"/>
      <c r="S97" s="65"/>
      <c r="T97" s="65"/>
      <c r="U97" s="65"/>
      <c r="V97" s="65"/>
      <c r="W97" s="66"/>
    </row>
    <row r="98" spans="2:26" x14ac:dyDescent="0.55000000000000004">
      <c r="B98" s="62"/>
      <c r="C98" s="62"/>
      <c r="D98" s="62"/>
      <c r="E98" s="63"/>
      <c r="F98" s="63"/>
      <c r="G98" s="67"/>
      <c r="H98" s="68"/>
      <c r="I98" s="68"/>
      <c r="J98" s="68"/>
      <c r="K98" s="68"/>
      <c r="L98" s="68"/>
      <c r="M98" s="68"/>
      <c r="N98" s="68"/>
      <c r="O98" s="68"/>
      <c r="P98" s="68"/>
      <c r="Q98" s="68"/>
      <c r="R98" s="68"/>
      <c r="S98" s="68"/>
      <c r="T98" s="68"/>
      <c r="U98" s="68"/>
      <c r="V98" s="68"/>
      <c r="W98" s="69"/>
    </row>
    <row r="99" spans="2:26" x14ac:dyDescent="0.55000000000000004">
      <c r="B99" s="61" t="s">
        <v>50</v>
      </c>
      <c r="C99" s="61"/>
      <c r="D99" s="61"/>
      <c r="E99" s="63" t="str">
        <f t="shared" ref="E99" si="6">IF(AND(G99="",G100=""),"OK","NG")</f>
        <v>OK</v>
      </c>
      <c r="F99" s="63"/>
      <c r="G99" s="122" t="str">
        <f t="shared" ref="G99" si="7">IF(Z99,"チェックが付いていません。","")</f>
        <v/>
      </c>
      <c r="H99" s="123"/>
      <c r="I99" s="123"/>
      <c r="J99" s="123"/>
      <c r="K99" s="123"/>
      <c r="L99" s="123"/>
      <c r="M99" s="123"/>
      <c r="N99" s="123"/>
      <c r="O99" s="123"/>
      <c r="P99" s="123"/>
      <c r="Q99" s="123"/>
      <c r="R99" s="123"/>
      <c r="S99" s="123"/>
      <c r="T99" s="123"/>
      <c r="U99" s="123"/>
      <c r="V99" s="123"/>
      <c r="W99" s="124"/>
      <c r="Z99" t="b">
        <f>AND(L41="",L42="")</f>
        <v>0</v>
      </c>
    </row>
    <row r="100" spans="2:26" x14ac:dyDescent="0.55000000000000004">
      <c r="B100" s="62"/>
      <c r="C100" s="62"/>
      <c r="D100" s="62"/>
      <c r="E100" s="63"/>
      <c r="F100" s="63"/>
      <c r="G100" s="125"/>
      <c r="H100" s="126"/>
      <c r="I100" s="126"/>
      <c r="J100" s="126"/>
      <c r="K100" s="126"/>
      <c r="L100" s="126"/>
      <c r="M100" s="126"/>
      <c r="N100" s="126"/>
      <c r="O100" s="126"/>
      <c r="P100" s="126"/>
      <c r="Q100" s="126"/>
      <c r="R100" s="126"/>
      <c r="S100" s="126"/>
      <c r="T100" s="126"/>
      <c r="U100" s="126"/>
      <c r="V100" s="126"/>
      <c r="W100" s="127"/>
    </row>
    <row r="101" spans="2:26" x14ac:dyDescent="0.55000000000000004">
      <c r="B101" s="61" t="s">
        <v>149</v>
      </c>
      <c r="C101" s="61"/>
      <c r="D101" s="61"/>
      <c r="E101" s="63" t="str">
        <f t="shared" ref="E101" si="8">IF(AND(G101="",G102=""),"OK","NG")</f>
        <v>OK</v>
      </c>
      <c r="F101" s="63"/>
      <c r="G101" s="128" t="str">
        <f t="shared" ref="G101" si="9">IF(Z101,"チェックが付いていません。","")</f>
        <v/>
      </c>
      <c r="H101" s="128"/>
      <c r="I101" s="128"/>
      <c r="J101" s="128"/>
      <c r="K101" s="128"/>
      <c r="L101" s="128"/>
      <c r="M101" s="128"/>
      <c r="N101" s="128"/>
      <c r="O101" s="128"/>
      <c r="P101" s="128"/>
      <c r="Q101" s="128"/>
      <c r="R101" s="128"/>
      <c r="S101" s="128"/>
      <c r="T101" s="128"/>
      <c r="U101" s="128"/>
      <c r="V101" s="128"/>
      <c r="W101" s="128"/>
      <c r="Z101" t="b">
        <f>AND(L47="",L48="")</f>
        <v>0</v>
      </c>
    </row>
    <row r="102" spans="2:26" x14ac:dyDescent="0.55000000000000004">
      <c r="B102" s="62"/>
      <c r="C102" s="62"/>
      <c r="D102" s="62"/>
      <c r="E102" s="63"/>
      <c r="F102" s="63"/>
      <c r="G102" s="129" t="str">
        <f>IF(AND(L48="○",N49=""),"対策欄が記載されていません。","")</f>
        <v/>
      </c>
      <c r="H102" s="129"/>
      <c r="I102" s="129"/>
      <c r="J102" s="129"/>
      <c r="K102" s="129"/>
      <c r="L102" s="129"/>
      <c r="M102" s="129"/>
      <c r="N102" s="129"/>
      <c r="O102" s="129"/>
      <c r="P102" s="129"/>
      <c r="Q102" s="129"/>
      <c r="R102" s="129"/>
      <c r="S102" s="129"/>
      <c r="T102" s="129"/>
      <c r="U102" s="129"/>
      <c r="V102" s="129"/>
      <c r="W102" s="129"/>
    </row>
    <row r="103" spans="2:26" x14ac:dyDescent="0.55000000000000004">
      <c r="B103" s="61" t="s">
        <v>150</v>
      </c>
      <c r="C103" s="61"/>
      <c r="D103" s="61"/>
      <c r="E103" s="63" t="str">
        <f t="shared" ref="E103" si="10">IF(AND(G103="",G104=""),"OK","NG")</f>
        <v>OK</v>
      </c>
      <c r="F103" s="63"/>
      <c r="G103" s="128" t="str">
        <f>IF(OR(I54="",I55="",I57="",I59="",I60=""),"入力漏れがあります。","")</f>
        <v/>
      </c>
      <c r="H103" s="128"/>
      <c r="I103" s="128"/>
      <c r="J103" s="128"/>
      <c r="K103" s="128"/>
      <c r="L103" s="128"/>
      <c r="M103" s="128"/>
      <c r="N103" s="128"/>
      <c r="O103" s="128"/>
      <c r="P103" s="128"/>
      <c r="Q103" s="128"/>
      <c r="R103" s="128"/>
      <c r="S103" s="128"/>
      <c r="T103" s="128"/>
      <c r="U103" s="128"/>
      <c r="V103" s="128"/>
      <c r="W103" s="128"/>
    </row>
    <row r="104" spans="2:26" x14ac:dyDescent="0.55000000000000004">
      <c r="B104" s="62"/>
      <c r="C104" s="62"/>
      <c r="D104" s="62"/>
      <c r="E104" s="63"/>
      <c r="F104" s="63"/>
      <c r="G104" s="129"/>
      <c r="H104" s="129"/>
      <c r="I104" s="129"/>
      <c r="J104" s="129"/>
      <c r="K104" s="129"/>
      <c r="L104" s="129"/>
      <c r="M104" s="129"/>
      <c r="N104" s="129"/>
      <c r="O104" s="129"/>
      <c r="P104" s="129"/>
      <c r="Q104" s="129"/>
      <c r="R104" s="129"/>
      <c r="S104" s="129"/>
      <c r="T104" s="129"/>
      <c r="U104" s="129"/>
      <c r="V104" s="129"/>
      <c r="W104" s="129"/>
    </row>
    <row r="105" spans="2:26" x14ac:dyDescent="0.55000000000000004">
      <c r="B105" s="166" t="s">
        <v>151</v>
      </c>
      <c r="C105" s="167"/>
      <c r="D105" s="168"/>
      <c r="E105" s="118" t="str">
        <f t="shared" ref="E105" si="11">IF(AND(G105="",G106=""),"OK","NG")</f>
        <v>OK</v>
      </c>
      <c r="F105" s="119"/>
      <c r="G105" s="122" t="str">
        <f>IF(I64="","入力漏れがあります。","")</f>
        <v/>
      </c>
      <c r="H105" s="123"/>
      <c r="I105" s="123"/>
      <c r="J105" s="123"/>
      <c r="K105" s="123"/>
      <c r="L105" s="123"/>
      <c r="M105" s="123"/>
      <c r="N105" s="123"/>
      <c r="O105" s="123"/>
      <c r="P105" s="123"/>
      <c r="Q105" s="123"/>
      <c r="R105" s="123"/>
      <c r="S105" s="123"/>
      <c r="T105" s="123"/>
      <c r="U105" s="123"/>
      <c r="V105" s="123"/>
      <c r="W105" s="124"/>
    </row>
    <row r="106" spans="2:26" x14ac:dyDescent="0.55000000000000004">
      <c r="B106" s="169"/>
      <c r="C106" s="170"/>
      <c r="D106" s="171"/>
      <c r="E106" s="120"/>
      <c r="F106" s="121"/>
      <c r="G106" s="125" t="str">
        <f>IF(AND(L68="○",N69=""),"対策欄が記載されていません。","")</f>
        <v/>
      </c>
      <c r="H106" s="126"/>
      <c r="I106" s="126"/>
      <c r="J106" s="126"/>
      <c r="K106" s="126"/>
      <c r="L106" s="126"/>
      <c r="M106" s="126"/>
      <c r="N106" s="126"/>
      <c r="O106" s="126"/>
      <c r="P106" s="126"/>
      <c r="Q106" s="126"/>
      <c r="R106" s="126"/>
      <c r="S106" s="126"/>
      <c r="T106" s="126"/>
      <c r="U106" s="126"/>
      <c r="V106" s="126"/>
      <c r="W106" s="127"/>
    </row>
  </sheetData>
  <protectedRanges>
    <protectedRange sqref="G2:L6 R2:W6 L11:L12 L17 S21:X22 Q27:Q34 K35 E36 L41:L43 L47:L48 N49" name="範囲1"/>
    <protectedRange sqref="I54:M60" name="範囲1_1"/>
    <protectedRange sqref="N69 I64:I65 L67:L68" name="範囲1_2"/>
  </protectedRanges>
  <mergeCells count="137">
    <mergeCell ref="AA54:AX54"/>
    <mergeCell ref="C55:H56"/>
    <mergeCell ref="I55:W56"/>
    <mergeCell ref="B57:H58"/>
    <mergeCell ref="I57:W58"/>
    <mergeCell ref="AA57:AX57"/>
    <mergeCell ref="C59:H59"/>
    <mergeCell ref="I59:M59"/>
    <mergeCell ref="C60:H60"/>
    <mergeCell ref="I60:W60"/>
    <mergeCell ref="G95:W96"/>
    <mergeCell ref="B103:D104"/>
    <mergeCell ref="E103:F104"/>
    <mergeCell ref="G103:W103"/>
    <mergeCell ref="G104:W104"/>
    <mergeCell ref="B99:D100"/>
    <mergeCell ref="E99:F100"/>
    <mergeCell ref="B101:D102"/>
    <mergeCell ref="E101:F102"/>
    <mergeCell ref="G101:W101"/>
    <mergeCell ref="G102:W102"/>
    <mergeCell ref="B95:D96"/>
    <mergeCell ref="E95:F96"/>
    <mergeCell ref="B97:D98"/>
    <mergeCell ref="E97:F98"/>
    <mergeCell ref="G97:W98"/>
    <mergeCell ref="G99:W100"/>
    <mergeCell ref="E91:F92"/>
    <mergeCell ref="G91:W91"/>
    <mergeCell ref="G92:W92"/>
    <mergeCell ref="B93:D94"/>
    <mergeCell ref="E93:F94"/>
    <mergeCell ref="C79:V79"/>
    <mergeCell ref="B89:D90"/>
    <mergeCell ref="E89:F90"/>
    <mergeCell ref="G89:W90"/>
    <mergeCell ref="B91:D92"/>
    <mergeCell ref="G93:W94"/>
    <mergeCell ref="C74:V74"/>
    <mergeCell ref="C75:V75"/>
    <mergeCell ref="C76:V76"/>
    <mergeCell ref="C77:V77"/>
    <mergeCell ref="C78:V78"/>
    <mergeCell ref="C72:V72"/>
    <mergeCell ref="C73:V73"/>
    <mergeCell ref="A63:X63"/>
    <mergeCell ref="B64:H64"/>
    <mergeCell ref="I64:M64"/>
    <mergeCell ref="C65:H65"/>
    <mergeCell ref="I65:W65"/>
    <mergeCell ref="B66:H66"/>
    <mergeCell ref="I66:M66"/>
    <mergeCell ref="B67:K67"/>
    <mergeCell ref="N67:X67"/>
    <mergeCell ref="B68:K68"/>
    <mergeCell ref="N68:X68"/>
    <mergeCell ref="M69:M70"/>
    <mergeCell ref="N69:X70"/>
    <mergeCell ref="A53:X53"/>
    <mergeCell ref="A46:X46"/>
    <mergeCell ref="B47:K47"/>
    <mergeCell ref="N47:X47"/>
    <mergeCell ref="B48:K48"/>
    <mergeCell ref="N48:X48"/>
    <mergeCell ref="M49:M50"/>
    <mergeCell ref="N49:X50"/>
    <mergeCell ref="B54:H54"/>
    <mergeCell ref="I54:M54"/>
    <mergeCell ref="B41:K41"/>
    <mergeCell ref="N41:X41"/>
    <mergeCell ref="B42:K42"/>
    <mergeCell ref="N42:X42"/>
    <mergeCell ref="C36:C37"/>
    <mergeCell ref="D36:D37"/>
    <mergeCell ref="E36:Q37"/>
    <mergeCell ref="R36:R37"/>
    <mergeCell ref="S36:X37"/>
    <mergeCell ref="A40:X40"/>
    <mergeCell ref="B27:B37"/>
    <mergeCell ref="C27:C28"/>
    <mergeCell ref="E27:P27"/>
    <mergeCell ref="S27:X27"/>
    <mergeCell ref="E28:P28"/>
    <mergeCell ref="S28:X28"/>
    <mergeCell ref="C33:C34"/>
    <mergeCell ref="E33:P33"/>
    <mergeCell ref="S33:X33"/>
    <mergeCell ref="E34:P34"/>
    <mergeCell ref="S34:X34"/>
    <mergeCell ref="E35:J35"/>
    <mergeCell ref="K35:Q35"/>
    <mergeCell ref="S35:X35"/>
    <mergeCell ref="S30:X30"/>
    <mergeCell ref="C31:C32"/>
    <mergeCell ref="E31:P31"/>
    <mergeCell ref="S31:X31"/>
    <mergeCell ref="E32:P32"/>
    <mergeCell ref="S32:X32"/>
    <mergeCell ref="C29:C30"/>
    <mergeCell ref="E29:P29"/>
    <mergeCell ref="S29:X29"/>
    <mergeCell ref="E30:P30"/>
    <mergeCell ref="R6:W6"/>
    <mergeCell ref="B7:W7"/>
    <mergeCell ref="A20:X20"/>
    <mergeCell ref="B21:R21"/>
    <mergeCell ref="S21:X21"/>
    <mergeCell ref="B22:R22"/>
    <mergeCell ref="S22:X22"/>
    <mergeCell ref="A26:X26"/>
    <mergeCell ref="A16:X16"/>
    <mergeCell ref="B17:K17"/>
    <mergeCell ref="N17:X17"/>
    <mergeCell ref="G106:W106"/>
    <mergeCell ref="G105:W105"/>
    <mergeCell ref="E105:F106"/>
    <mergeCell ref="B105:D106"/>
    <mergeCell ref="A1:X1"/>
    <mergeCell ref="B2:F2"/>
    <mergeCell ref="G2:L2"/>
    <mergeCell ref="M2:Q2"/>
    <mergeCell ref="R2:W2"/>
    <mergeCell ref="B3:F4"/>
    <mergeCell ref="G3:L4"/>
    <mergeCell ref="M3:Q4"/>
    <mergeCell ref="A10:X10"/>
    <mergeCell ref="R3:W4"/>
    <mergeCell ref="B11:K11"/>
    <mergeCell ref="N11:X11"/>
    <mergeCell ref="B12:K12"/>
    <mergeCell ref="N12:X12"/>
    <mergeCell ref="M13:M14"/>
    <mergeCell ref="N13:X14"/>
    <mergeCell ref="B5:F6"/>
    <mergeCell ref="G5:L6"/>
    <mergeCell ref="M5:Q6"/>
    <mergeCell ref="R5:W5"/>
  </mergeCells>
  <phoneticPr fontId="3"/>
  <conditionalFormatting sqref="N13">
    <cfRule type="expression" dxfId="10" priority="17">
      <formula>$L$12="○"</formula>
    </cfRule>
  </conditionalFormatting>
  <conditionalFormatting sqref="M13:M14">
    <cfRule type="expression" dxfId="9" priority="14">
      <formula>$L$12="○"</formula>
    </cfRule>
  </conditionalFormatting>
  <conditionalFormatting sqref="N13:X14">
    <cfRule type="expression" dxfId="8" priority="12">
      <formula>$L$12="○"</formula>
    </cfRule>
  </conditionalFormatting>
  <conditionalFormatting sqref="D36:D37">
    <cfRule type="expression" dxfId="7" priority="11">
      <formula>#REF!="○"</formula>
    </cfRule>
  </conditionalFormatting>
  <conditionalFormatting sqref="E36:Q37">
    <cfRule type="expression" dxfId="6" priority="10">
      <formula>$Q$34="○"</formula>
    </cfRule>
  </conditionalFormatting>
  <conditionalFormatting sqref="N49">
    <cfRule type="expression" dxfId="5" priority="9">
      <formula>$L$48="○"</formula>
    </cfRule>
  </conditionalFormatting>
  <conditionalFormatting sqref="N49:X50">
    <cfRule type="expression" dxfId="4" priority="8">
      <formula>$L$48="○"</formula>
    </cfRule>
  </conditionalFormatting>
  <conditionalFormatting sqref="M49:M50">
    <cfRule type="expression" dxfId="3" priority="7">
      <formula>$L$48="○"</formula>
    </cfRule>
  </conditionalFormatting>
  <dataValidations count="1">
    <dataValidation type="list" allowBlank="1" showInputMessage="1" showErrorMessage="1" sqref="L17 L11:L13 Q27:Q34 L47:L48 L41:L43 L67:L68">
      <formula1>"○"</formula1>
    </dataValidation>
  </dataValidations>
  <printOptions horizontalCentered="1"/>
  <pageMargins left="0.51181102362204722" right="0.51181102362204722" top="0.74803149606299213" bottom="0.74803149606299213" header="0.31496062992125984" footer="0.31496062992125984"/>
  <pageSetup paperSize="9" scale="85" orientation="portrait" r:id="rId1"/>
  <rowBreaks count="3" manualBreakCount="3">
    <brk id="14" max="23" man="1"/>
    <brk id="38" max="23" man="1"/>
    <brk id="70" max="23" man="1"/>
  </rowBreaks>
  <drawing r:id="rId2"/>
  <extLst>
    <ext xmlns:x14="http://schemas.microsoft.com/office/spreadsheetml/2009/9/main" uri="{78C0D931-6437-407d-A8EE-F0AAD7539E65}">
      <x14:conditionalFormattings>
        <x14:conditionalFormatting xmlns:xm="http://schemas.microsoft.com/office/excel/2006/main">
          <x14:cfRule type="expression" priority="3" id="{11E1AC43-50F3-4096-AF73-791B9F45F269}">
            <xm:f>チェックシート!$L$68="○"</xm:f>
            <x14:dxf>
              <fill>
                <patternFill>
                  <bgColor theme="7" tint="0.79998168889431442"/>
                </patternFill>
              </fill>
            </x14:dxf>
          </x14:cfRule>
          <xm:sqref>N69</xm:sqref>
        </x14:conditionalFormatting>
        <x14:conditionalFormatting xmlns:xm="http://schemas.microsoft.com/office/excel/2006/main">
          <x14:cfRule type="expression" priority="2" id="{98918FCD-624A-4D71-B258-CFF1EC576391}">
            <xm:f>チェックシート!$L$68="○"</xm:f>
            <x14:dxf>
              <fill>
                <patternFill>
                  <bgColor theme="7" tint="0.79998168889431442"/>
                </patternFill>
              </fill>
              <border>
                <left style="thin">
                  <color auto="1"/>
                </left>
                <right style="thin">
                  <color auto="1"/>
                </right>
                <top style="thin">
                  <color auto="1"/>
                </top>
                <bottom style="thin">
                  <color auto="1"/>
                </bottom>
                <vertical/>
                <horizontal/>
              </border>
            </x14:dxf>
          </x14:cfRule>
          <xm:sqref>N69:X70</xm:sqref>
        </x14:conditionalFormatting>
        <x14:conditionalFormatting xmlns:xm="http://schemas.microsoft.com/office/excel/2006/main">
          <x14:cfRule type="expression" priority="1" id="{47E713B6-C664-428C-8E2F-D5E4816D77B9}">
            <xm:f>チェックシート!$L$68="○"</xm:f>
            <x14:dxf>
              <border>
                <left style="thin">
                  <color auto="1"/>
                </left>
                <right style="thin">
                  <color auto="1"/>
                </right>
                <top style="thin">
                  <color auto="1"/>
                </top>
                <bottom style="thin">
                  <color auto="1"/>
                </bottom>
                <vertical/>
                <horizontal/>
              </border>
            </x14:dxf>
          </x14:cfRule>
          <xm:sqref>M69:M70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Normal="75" zoomScaleSheetLayoutView="100" workbookViewId="0">
      <pane xSplit="2" ySplit="8" topLeftCell="C9" activePane="bottomRight" state="frozen"/>
      <selection sqref="A1:K1"/>
      <selection pane="topRight" sqref="A1:K1"/>
      <selection pane="bottomLeft" sqref="A1:K1"/>
      <selection pane="bottomRight" activeCell="G17" sqref="G17:I36"/>
    </sheetView>
  </sheetViews>
  <sheetFormatPr defaultColWidth="14.6640625" defaultRowHeight="18" x14ac:dyDescent="0.55000000000000004"/>
  <cols>
    <col min="1" max="1" width="13.83203125" style="30" bestFit="1" customWidth="1"/>
    <col min="2" max="2" width="8.25" style="30" bestFit="1" customWidth="1"/>
    <col min="3" max="3" width="30.9140625" style="30" customWidth="1"/>
    <col min="4" max="6" width="12.5" style="30" customWidth="1"/>
    <col min="7" max="7" width="18.9140625" style="30" customWidth="1"/>
    <col min="8" max="8" width="28.08203125" style="30" customWidth="1"/>
    <col min="9" max="9" width="18.9140625" style="30" customWidth="1"/>
    <col min="10" max="11" width="1.75" style="30" customWidth="1"/>
    <col min="12" max="12" width="7.9140625" style="30" customWidth="1"/>
    <col min="13" max="13" width="8.6640625" style="30" customWidth="1"/>
    <col min="14" max="16384" width="14.6640625" style="30"/>
  </cols>
  <sheetData>
    <row r="1" spans="1:13" ht="18" customHeight="1" x14ac:dyDescent="0.55000000000000004">
      <c r="A1" s="200" t="s">
        <v>81</v>
      </c>
      <c r="B1" s="200"/>
      <c r="C1" s="200"/>
      <c r="D1" s="200"/>
      <c r="E1" s="200"/>
      <c r="F1" s="200"/>
      <c r="G1" s="200"/>
      <c r="H1" s="200"/>
      <c r="I1" s="42" t="s">
        <v>79</v>
      </c>
      <c r="J1" s="41"/>
      <c r="K1" s="41"/>
      <c r="L1" s="41"/>
      <c r="M1" s="41"/>
    </row>
    <row r="2" spans="1:13" ht="18" customHeight="1" x14ac:dyDescent="0.55000000000000004">
      <c r="A2" s="40" t="s">
        <v>78</v>
      </c>
      <c r="B2" s="190"/>
      <c r="C2" s="190"/>
      <c r="E2" s="39" t="s">
        <v>77</v>
      </c>
      <c r="F2" s="39"/>
      <c r="G2" s="39"/>
      <c r="H2" s="39"/>
      <c r="I2" s="39"/>
      <c r="J2" s="39"/>
      <c r="K2" s="39"/>
      <c r="L2" s="39"/>
      <c r="M2" s="39"/>
    </row>
    <row r="3" spans="1:13" ht="18" customHeight="1" x14ac:dyDescent="0.55000000000000004">
      <c r="A3" s="39"/>
      <c r="B3" s="39"/>
      <c r="C3" s="39"/>
      <c r="D3" s="39"/>
      <c r="E3" s="39" t="s">
        <v>76</v>
      </c>
      <c r="F3" s="39"/>
      <c r="G3" s="39"/>
      <c r="H3" s="39"/>
      <c r="I3" s="39"/>
      <c r="J3" s="39"/>
      <c r="K3" s="39"/>
      <c r="L3" s="39"/>
      <c r="M3" s="39"/>
    </row>
    <row r="4" spans="1:13" ht="18" customHeight="1" x14ac:dyDescent="0.55000000000000004">
      <c r="A4" s="39"/>
      <c r="B4" s="39"/>
      <c r="C4" s="39"/>
      <c r="D4" s="39"/>
      <c r="E4" s="39" t="s">
        <v>75</v>
      </c>
      <c r="F4" s="39"/>
      <c r="G4" s="39"/>
      <c r="H4" s="39"/>
      <c r="I4" s="39"/>
      <c r="J4" s="39"/>
      <c r="K4" s="39"/>
      <c r="L4" s="39"/>
      <c r="M4" s="39"/>
    </row>
    <row r="5" spans="1:13" ht="18" customHeight="1" x14ac:dyDescent="0.55000000000000004">
      <c r="B5" s="39"/>
      <c r="C5" s="39"/>
      <c r="D5" s="39"/>
      <c r="E5" s="39" t="s">
        <v>74</v>
      </c>
      <c r="F5" s="39"/>
      <c r="G5" s="39"/>
      <c r="H5" s="39"/>
      <c r="I5" s="39"/>
      <c r="J5" s="39"/>
      <c r="K5" s="39"/>
      <c r="L5" s="39"/>
      <c r="M5" s="39"/>
    </row>
    <row r="6" spans="1:13" ht="18" customHeight="1" x14ac:dyDescent="0.55000000000000004">
      <c r="A6" s="39"/>
      <c r="B6" s="39"/>
      <c r="C6" s="39"/>
      <c r="D6" s="39"/>
      <c r="E6" s="39"/>
      <c r="F6" s="39"/>
      <c r="G6" s="39"/>
      <c r="H6" s="39"/>
      <c r="I6" s="39"/>
      <c r="J6" s="39"/>
      <c r="K6" s="39"/>
      <c r="L6" s="39"/>
      <c r="M6" s="39"/>
    </row>
    <row r="7" spans="1:13" ht="18" customHeight="1" x14ac:dyDescent="0.55000000000000004">
      <c r="A7" s="190" t="s">
        <v>73</v>
      </c>
      <c r="B7" s="190"/>
      <c r="C7" s="33" t="s">
        <v>80</v>
      </c>
      <c r="D7" s="190" t="s">
        <v>72</v>
      </c>
      <c r="E7" s="190"/>
      <c r="F7" s="190"/>
      <c r="G7" s="190"/>
      <c r="H7" s="190"/>
      <c r="I7" s="190"/>
      <c r="J7" s="190"/>
    </row>
    <row r="8" spans="1:13" ht="18" customHeight="1" x14ac:dyDescent="0.55000000000000004">
      <c r="A8" s="190" t="s">
        <v>71</v>
      </c>
      <c r="B8" s="33" t="s">
        <v>67</v>
      </c>
      <c r="C8" s="33" t="s">
        <v>56</v>
      </c>
      <c r="D8" s="201"/>
      <c r="E8" s="201"/>
      <c r="F8" s="201"/>
      <c r="G8" s="201"/>
      <c r="H8" s="201"/>
      <c r="I8" s="201"/>
      <c r="J8" s="201"/>
    </row>
    <row r="9" spans="1:13" ht="18" customHeight="1" x14ac:dyDescent="0.55000000000000004">
      <c r="A9" s="190"/>
      <c r="B9" s="33" t="s">
        <v>67</v>
      </c>
      <c r="C9" s="33" t="s">
        <v>56</v>
      </c>
      <c r="D9" s="201"/>
      <c r="E9" s="201"/>
      <c r="F9" s="201"/>
      <c r="G9" s="201"/>
      <c r="H9" s="201"/>
      <c r="I9" s="201"/>
      <c r="J9" s="201"/>
    </row>
    <row r="10" spans="1:13" ht="18" customHeight="1" x14ac:dyDescent="0.55000000000000004">
      <c r="A10" s="190"/>
      <c r="B10" s="33" t="s">
        <v>67</v>
      </c>
      <c r="C10" s="33" t="s">
        <v>56</v>
      </c>
      <c r="D10" s="201"/>
      <c r="E10" s="201"/>
      <c r="F10" s="201"/>
      <c r="G10" s="201"/>
      <c r="H10" s="201"/>
      <c r="I10" s="201"/>
      <c r="J10" s="201"/>
    </row>
    <row r="11" spans="1:13" ht="18" customHeight="1" x14ac:dyDescent="0.55000000000000004">
      <c r="A11" s="190"/>
      <c r="B11" s="33" t="s">
        <v>67</v>
      </c>
      <c r="C11" s="33" t="s">
        <v>56</v>
      </c>
      <c r="D11" s="201"/>
      <c r="E11" s="201"/>
      <c r="F11" s="201"/>
      <c r="G11" s="201"/>
      <c r="H11" s="201"/>
      <c r="I11" s="201"/>
      <c r="J11" s="201"/>
    </row>
    <row r="12" spans="1:13" ht="18" customHeight="1" x14ac:dyDescent="0.55000000000000004">
      <c r="A12" s="190"/>
      <c r="B12" s="33" t="s">
        <v>67</v>
      </c>
      <c r="C12" s="33" t="s">
        <v>56</v>
      </c>
      <c r="D12" s="201"/>
      <c r="E12" s="201"/>
      <c r="F12" s="201"/>
      <c r="G12" s="201"/>
      <c r="H12" s="201"/>
      <c r="I12" s="201"/>
      <c r="J12" s="201"/>
    </row>
    <row r="13" spans="1:13" ht="18" customHeight="1" x14ac:dyDescent="0.55000000000000004">
      <c r="A13" s="38"/>
      <c r="B13" s="38"/>
    </row>
    <row r="14" spans="1:13" ht="18" customHeight="1" x14ac:dyDescent="0.55000000000000004"/>
    <row r="15" spans="1:13" ht="18" customHeight="1" x14ac:dyDescent="0.55000000000000004">
      <c r="A15" s="202" t="s">
        <v>66</v>
      </c>
      <c r="B15" s="203"/>
      <c r="C15" s="206" t="s">
        <v>65</v>
      </c>
      <c r="D15" s="211" t="s">
        <v>64</v>
      </c>
      <c r="E15" s="211" t="s">
        <v>63</v>
      </c>
      <c r="F15" s="210" t="s">
        <v>62</v>
      </c>
      <c r="G15" s="190" t="s">
        <v>61</v>
      </c>
      <c r="H15" s="190"/>
      <c r="I15" s="190"/>
      <c r="J15" s="32"/>
    </row>
    <row r="16" spans="1:13" ht="18" customHeight="1" x14ac:dyDescent="0.55000000000000004">
      <c r="A16" s="204"/>
      <c r="B16" s="205"/>
      <c r="C16" s="190"/>
      <c r="D16" s="211"/>
      <c r="E16" s="211"/>
      <c r="F16" s="210"/>
      <c r="G16" s="37" t="s">
        <v>60</v>
      </c>
      <c r="H16" s="37" t="s">
        <v>59</v>
      </c>
      <c r="I16" s="37" t="s">
        <v>58</v>
      </c>
      <c r="J16" s="32"/>
    </row>
    <row r="17" spans="1:10" ht="18" customHeight="1" x14ac:dyDescent="0.55000000000000004">
      <c r="A17" s="188"/>
      <c r="B17" s="189"/>
      <c r="C17" s="43" t="s">
        <v>82</v>
      </c>
      <c r="D17" s="33" t="s">
        <v>56</v>
      </c>
      <c r="E17" s="33" t="s">
        <v>56</v>
      </c>
      <c r="F17" s="33" t="s">
        <v>56</v>
      </c>
      <c r="G17" s="34"/>
      <c r="H17" s="34"/>
      <c r="I17" s="34"/>
      <c r="J17" s="32"/>
    </row>
    <row r="18" spans="1:10" ht="18" customHeight="1" x14ac:dyDescent="0.55000000000000004">
      <c r="A18" s="188"/>
      <c r="B18" s="189"/>
      <c r="C18" s="43" t="s">
        <v>83</v>
      </c>
      <c r="D18" s="33" t="s">
        <v>56</v>
      </c>
      <c r="E18" s="33" t="s">
        <v>56</v>
      </c>
      <c r="F18" s="33" t="s">
        <v>56</v>
      </c>
      <c r="G18" s="207" t="s">
        <v>88</v>
      </c>
      <c r="H18" s="208"/>
      <c r="I18" s="209"/>
      <c r="J18" s="32"/>
    </row>
    <row r="19" spans="1:10" ht="18" customHeight="1" x14ac:dyDescent="0.55000000000000004">
      <c r="A19" s="188"/>
      <c r="B19" s="189"/>
      <c r="C19" s="43" t="s">
        <v>84</v>
      </c>
      <c r="D19" s="33" t="s">
        <v>56</v>
      </c>
      <c r="E19" s="33" t="s">
        <v>56</v>
      </c>
      <c r="F19" s="33" t="s">
        <v>56</v>
      </c>
      <c r="G19" s="34"/>
      <c r="H19" s="34"/>
      <c r="I19" s="34"/>
      <c r="J19" s="32"/>
    </row>
    <row r="20" spans="1:10" ht="18" customHeight="1" x14ac:dyDescent="0.55000000000000004">
      <c r="A20" s="188"/>
      <c r="B20" s="189"/>
      <c r="C20" s="43" t="s">
        <v>85</v>
      </c>
      <c r="D20" s="33" t="s">
        <v>56</v>
      </c>
      <c r="E20" s="33" t="s">
        <v>56</v>
      </c>
      <c r="F20" s="33" t="s">
        <v>56</v>
      </c>
      <c r="G20" s="34"/>
      <c r="H20" s="34"/>
      <c r="I20" s="34"/>
      <c r="J20" s="32"/>
    </row>
    <row r="21" spans="1:10" ht="18" customHeight="1" x14ac:dyDescent="0.55000000000000004">
      <c r="A21" s="188"/>
      <c r="B21" s="189"/>
      <c r="C21" s="43" t="s">
        <v>86</v>
      </c>
      <c r="D21" s="33" t="s">
        <v>56</v>
      </c>
      <c r="E21" s="33" t="s">
        <v>56</v>
      </c>
      <c r="F21" s="33" t="s">
        <v>56</v>
      </c>
      <c r="G21" s="34"/>
      <c r="H21" s="34"/>
      <c r="I21" s="34"/>
      <c r="J21" s="32"/>
    </row>
    <row r="22" spans="1:10" ht="18" customHeight="1" x14ac:dyDescent="0.55000000000000004">
      <c r="A22" s="36"/>
      <c r="B22" s="35"/>
      <c r="C22" s="43" t="s">
        <v>87</v>
      </c>
      <c r="D22" s="33" t="s">
        <v>56</v>
      </c>
      <c r="E22" s="33" t="s">
        <v>56</v>
      </c>
      <c r="F22" s="33" t="s">
        <v>56</v>
      </c>
      <c r="G22" s="34"/>
      <c r="H22" s="34"/>
      <c r="I22" s="34"/>
      <c r="J22" s="32"/>
    </row>
    <row r="23" spans="1:10" ht="18" customHeight="1" x14ac:dyDescent="0.55000000000000004">
      <c r="A23" s="188"/>
      <c r="B23" s="189"/>
      <c r="C23" s="43" t="s">
        <v>89</v>
      </c>
      <c r="D23" s="33" t="s">
        <v>56</v>
      </c>
      <c r="E23" s="33" t="s">
        <v>56</v>
      </c>
      <c r="F23" s="33" t="s">
        <v>56</v>
      </c>
      <c r="G23" s="191" t="s">
        <v>57</v>
      </c>
      <c r="H23" s="192"/>
      <c r="I23" s="193"/>
      <c r="J23" s="32"/>
    </row>
    <row r="24" spans="1:10" ht="18" customHeight="1" x14ac:dyDescent="0.55000000000000004">
      <c r="A24" s="188"/>
      <c r="B24" s="189"/>
      <c r="C24" s="43" t="s">
        <v>90</v>
      </c>
      <c r="D24" s="33" t="s">
        <v>56</v>
      </c>
      <c r="E24" s="33" t="s">
        <v>56</v>
      </c>
      <c r="F24" s="33" t="s">
        <v>56</v>
      </c>
      <c r="G24" s="194"/>
      <c r="H24" s="195"/>
      <c r="I24" s="196"/>
      <c r="J24" s="32"/>
    </row>
    <row r="25" spans="1:10" ht="18" customHeight="1" x14ac:dyDescent="0.55000000000000004">
      <c r="A25" s="188"/>
      <c r="B25" s="189"/>
      <c r="C25" s="43" t="s">
        <v>91</v>
      </c>
      <c r="D25" s="33" t="s">
        <v>56</v>
      </c>
      <c r="E25" s="33" t="s">
        <v>56</v>
      </c>
      <c r="F25" s="33" t="s">
        <v>56</v>
      </c>
      <c r="G25" s="194"/>
      <c r="H25" s="195"/>
      <c r="I25" s="196"/>
      <c r="J25" s="32"/>
    </row>
    <row r="26" spans="1:10" ht="18" customHeight="1" x14ac:dyDescent="0.55000000000000004">
      <c r="A26" s="188"/>
      <c r="B26" s="189"/>
      <c r="C26" s="43" t="s">
        <v>92</v>
      </c>
      <c r="D26" s="33" t="s">
        <v>56</v>
      </c>
      <c r="E26" s="33" t="s">
        <v>56</v>
      </c>
      <c r="F26" s="33" t="s">
        <v>56</v>
      </c>
      <c r="G26" s="194"/>
      <c r="H26" s="195"/>
      <c r="I26" s="196"/>
      <c r="J26" s="32"/>
    </row>
    <row r="27" spans="1:10" ht="18" customHeight="1" x14ac:dyDescent="0.55000000000000004">
      <c r="A27" s="188"/>
      <c r="B27" s="189"/>
      <c r="C27" s="43" t="s">
        <v>93</v>
      </c>
      <c r="D27" s="33" t="s">
        <v>56</v>
      </c>
      <c r="E27" s="33" t="s">
        <v>56</v>
      </c>
      <c r="F27" s="33" t="s">
        <v>56</v>
      </c>
      <c r="G27" s="194"/>
      <c r="H27" s="195"/>
      <c r="I27" s="196"/>
      <c r="J27" s="32"/>
    </row>
    <row r="28" spans="1:10" ht="18" customHeight="1" x14ac:dyDescent="0.55000000000000004">
      <c r="A28" s="188"/>
      <c r="B28" s="189"/>
      <c r="C28" s="43" t="s">
        <v>94</v>
      </c>
      <c r="D28" s="33" t="s">
        <v>56</v>
      </c>
      <c r="E28" s="33" t="s">
        <v>56</v>
      </c>
      <c r="F28" s="33" t="s">
        <v>56</v>
      </c>
      <c r="G28" s="194"/>
      <c r="H28" s="195"/>
      <c r="I28" s="196"/>
      <c r="J28" s="32"/>
    </row>
    <row r="29" spans="1:10" ht="18" customHeight="1" x14ac:dyDescent="0.55000000000000004">
      <c r="A29" s="188"/>
      <c r="B29" s="189"/>
      <c r="C29" s="44" t="s">
        <v>95</v>
      </c>
      <c r="D29" s="33" t="s">
        <v>56</v>
      </c>
      <c r="E29" s="33" t="s">
        <v>56</v>
      </c>
      <c r="F29" s="33" t="s">
        <v>56</v>
      </c>
      <c r="G29" s="194"/>
      <c r="H29" s="195"/>
      <c r="I29" s="196"/>
      <c r="J29" s="32"/>
    </row>
    <row r="30" spans="1:10" ht="18" customHeight="1" x14ac:dyDescent="0.55000000000000004">
      <c r="A30" s="188"/>
      <c r="B30" s="189"/>
      <c r="C30" s="43" t="s">
        <v>96</v>
      </c>
      <c r="D30" s="33" t="s">
        <v>56</v>
      </c>
      <c r="E30" s="33" t="s">
        <v>56</v>
      </c>
      <c r="F30" s="33" t="s">
        <v>56</v>
      </c>
      <c r="G30" s="194"/>
      <c r="H30" s="195"/>
      <c r="I30" s="196"/>
      <c r="J30" s="32"/>
    </row>
    <row r="31" spans="1:10" ht="18" customHeight="1" x14ac:dyDescent="0.55000000000000004">
      <c r="A31" s="188"/>
      <c r="B31" s="189"/>
      <c r="C31" s="43" t="s">
        <v>97</v>
      </c>
      <c r="D31" s="33" t="s">
        <v>56</v>
      </c>
      <c r="E31" s="33" t="s">
        <v>56</v>
      </c>
      <c r="F31" s="33" t="s">
        <v>56</v>
      </c>
      <c r="G31" s="194"/>
      <c r="H31" s="195"/>
      <c r="I31" s="196"/>
      <c r="J31" s="32"/>
    </row>
    <row r="32" spans="1:10" ht="18" customHeight="1" x14ac:dyDescent="0.55000000000000004">
      <c r="A32" s="188"/>
      <c r="B32" s="189"/>
      <c r="C32" s="43" t="s">
        <v>98</v>
      </c>
      <c r="D32" s="33" t="s">
        <v>56</v>
      </c>
      <c r="E32" s="33" t="s">
        <v>56</v>
      </c>
      <c r="F32" s="33" t="s">
        <v>56</v>
      </c>
      <c r="G32" s="194"/>
      <c r="H32" s="195"/>
      <c r="I32" s="196"/>
      <c r="J32" s="32"/>
    </row>
    <row r="33" spans="1:10" ht="18" customHeight="1" x14ac:dyDescent="0.55000000000000004">
      <c r="A33" s="188"/>
      <c r="B33" s="189"/>
      <c r="C33" s="43" t="s">
        <v>99</v>
      </c>
      <c r="D33" s="33" t="s">
        <v>56</v>
      </c>
      <c r="E33" s="33" t="s">
        <v>56</v>
      </c>
      <c r="F33" s="33" t="s">
        <v>56</v>
      </c>
      <c r="G33" s="194"/>
      <c r="H33" s="195"/>
      <c r="I33" s="196"/>
      <c r="J33" s="32"/>
    </row>
    <row r="34" spans="1:10" ht="18" customHeight="1" x14ac:dyDescent="0.55000000000000004">
      <c r="A34" s="188"/>
      <c r="B34" s="189"/>
      <c r="C34" s="43" t="s">
        <v>100</v>
      </c>
      <c r="D34" s="33" t="s">
        <v>56</v>
      </c>
      <c r="E34" s="33" t="s">
        <v>56</v>
      </c>
      <c r="F34" s="33" t="s">
        <v>56</v>
      </c>
      <c r="G34" s="194"/>
      <c r="H34" s="195"/>
      <c r="I34" s="196"/>
      <c r="J34" s="32"/>
    </row>
    <row r="35" spans="1:10" ht="18" customHeight="1" x14ac:dyDescent="0.55000000000000004">
      <c r="A35" s="188"/>
      <c r="B35" s="189"/>
      <c r="C35" s="43" t="s">
        <v>101</v>
      </c>
      <c r="D35" s="33" t="s">
        <v>56</v>
      </c>
      <c r="E35" s="33" t="s">
        <v>56</v>
      </c>
      <c r="F35" s="33" t="s">
        <v>56</v>
      </c>
      <c r="G35" s="197"/>
      <c r="H35" s="198"/>
      <c r="I35" s="199"/>
      <c r="J35" s="32"/>
    </row>
    <row r="36" spans="1:10" ht="18" customHeight="1" x14ac:dyDescent="0.55000000000000004">
      <c r="A36" s="190"/>
      <c r="B36" s="190"/>
      <c r="C36" s="45" t="s">
        <v>55</v>
      </c>
      <c r="D36" s="33" t="s">
        <v>56</v>
      </c>
      <c r="E36" s="33" t="s">
        <v>56</v>
      </c>
      <c r="F36" s="33" t="s">
        <v>56</v>
      </c>
      <c r="G36" s="190"/>
      <c r="H36" s="190"/>
      <c r="I36" s="190"/>
      <c r="J36" s="32"/>
    </row>
    <row r="37" spans="1:10" ht="18" customHeight="1" x14ac:dyDescent="0.55000000000000004"/>
    <row r="38" spans="1:10" x14ac:dyDescent="0.55000000000000004">
      <c r="A38" s="31"/>
    </row>
  </sheetData>
  <mergeCells count="38">
    <mergeCell ref="A18:B18"/>
    <mergeCell ref="G18:I18"/>
    <mergeCell ref="F15:F16"/>
    <mergeCell ref="G15:I15"/>
    <mergeCell ref="D15:D16"/>
    <mergeCell ref="E15:E16"/>
    <mergeCell ref="A24:B24"/>
    <mergeCell ref="A25:B25"/>
    <mergeCell ref="A26:B26"/>
    <mergeCell ref="A1:H1"/>
    <mergeCell ref="B2:C2"/>
    <mergeCell ref="A7:B7"/>
    <mergeCell ref="D7:J7"/>
    <mergeCell ref="A8:A12"/>
    <mergeCell ref="D8:J8"/>
    <mergeCell ref="D9:J9"/>
    <mergeCell ref="D10:J10"/>
    <mergeCell ref="D11:J11"/>
    <mergeCell ref="D12:J12"/>
    <mergeCell ref="A15:B16"/>
    <mergeCell ref="C15:C16"/>
    <mergeCell ref="A17:B17"/>
    <mergeCell ref="A35:B35"/>
    <mergeCell ref="A36:B36"/>
    <mergeCell ref="A27:B27"/>
    <mergeCell ref="G36:I36"/>
    <mergeCell ref="A19:B19"/>
    <mergeCell ref="A20:B20"/>
    <mergeCell ref="A28:B28"/>
    <mergeCell ref="A23:B23"/>
    <mergeCell ref="A29:B29"/>
    <mergeCell ref="A30:B30"/>
    <mergeCell ref="G23:I35"/>
    <mergeCell ref="A31:B31"/>
    <mergeCell ref="A32:B32"/>
    <mergeCell ref="A33:B33"/>
    <mergeCell ref="A34:B34"/>
    <mergeCell ref="A21:B21"/>
  </mergeCells>
  <phoneticPr fontId="3"/>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Normal="75" zoomScaleSheetLayoutView="100" workbookViewId="0">
      <pane xSplit="2" ySplit="8" topLeftCell="C9" activePane="bottomRight" state="frozen"/>
      <selection sqref="A1:K1"/>
      <selection pane="topRight" sqref="A1:K1"/>
      <selection pane="bottomLeft" sqref="A1:K1"/>
      <selection pane="bottomRight" activeCell="D17" sqref="D17"/>
    </sheetView>
  </sheetViews>
  <sheetFormatPr defaultColWidth="14.6640625" defaultRowHeight="18" x14ac:dyDescent="0.55000000000000004"/>
  <cols>
    <col min="1" max="1" width="13.83203125" style="30" bestFit="1" customWidth="1"/>
    <col min="2" max="2" width="8.25" style="30" bestFit="1" customWidth="1"/>
    <col min="3" max="3" width="30.9140625" style="30" customWidth="1"/>
    <col min="4" max="6" width="12.5" style="30" customWidth="1"/>
    <col min="7" max="7" width="18.9140625" style="30" customWidth="1"/>
    <col min="8" max="8" width="28.08203125" style="30" customWidth="1"/>
    <col min="9" max="9" width="18.9140625" style="30" customWidth="1"/>
    <col min="10" max="11" width="1.75" style="30" customWidth="1"/>
    <col min="12" max="12" width="7.9140625" style="30" customWidth="1"/>
    <col min="13" max="13" width="8.6640625" style="30" customWidth="1"/>
    <col min="14" max="16384" width="14.6640625" style="30"/>
  </cols>
  <sheetData>
    <row r="1" spans="1:13" ht="18" customHeight="1" x14ac:dyDescent="0.55000000000000004">
      <c r="A1" s="200" t="s">
        <v>81</v>
      </c>
      <c r="B1" s="200"/>
      <c r="C1" s="200"/>
      <c r="D1" s="200"/>
      <c r="E1" s="200"/>
      <c r="F1" s="200"/>
      <c r="G1" s="200"/>
      <c r="H1" s="200"/>
      <c r="I1" s="42" t="s">
        <v>79</v>
      </c>
      <c r="J1" s="41"/>
      <c r="K1" s="41"/>
      <c r="L1" s="41"/>
      <c r="M1" s="41"/>
    </row>
    <row r="2" spans="1:13" ht="18" customHeight="1" x14ac:dyDescent="0.55000000000000004">
      <c r="A2" s="40" t="s">
        <v>78</v>
      </c>
      <c r="B2" s="190"/>
      <c r="C2" s="190"/>
      <c r="E2" s="39" t="s">
        <v>77</v>
      </c>
      <c r="F2" s="39"/>
      <c r="G2" s="39"/>
      <c r="H2" s="39"/>
      <c r="I2" s="39"/>
      <c r="J2" s="39"/>
      <c r="K2" s="39"/>
      <c r="L2" s="39"/>
      <c r="M2" s="39"/>
    </row>
    <row r="3" spans="1:13" ht="18" customHeight="1" x14ac:dyDescent="0.55000000000000004">
      <c r="A3" s="39"/>
      <c r="B3" s="39"/>
      <c r="C3" s="39"/>
      <c r="D3" s="39"/>
      <c r="E3" s="39" t="s">
        <v>76</v>
      </c>
      <c r="F3" s="39"/>
      <c r="G3" s="39"/>
      <c r="H3" s="39"/>
      <c r="I3" s="39"/>
      <c r="J3" s="39"/>
      <c r="K3" s="39"/>
      <c r="L3" s="39"/>
      <c r="M3" s="39"/>
    </row>
    <row r="4" spans="1:13" ht="18" customHeight="1" x14ac:dyDescent="0.55000000000000004">
      <c r="A4" s="39"/>
      <c r="B4" s="39"/>
      <c r="C4" s="39"/>
      <c r="D4" s="39"/>
      <c r="E4" s="39" t="s">
        <v>75</v>
      </c>
      <c r="F4" s="39"/>
      <c r="G4" s="39"/>
      <c r="H4" s="39"/>
      <c r="I4" s="39"/>
      <c r="J4" s="39"/>
      <c r="K4" s="39"/>
      <c r="L4" s="39"/>
      <c r="M4" s="39"/>
    </row>
    <row r="5" spans="1:13" ht="18" customHeight="1" x14ac:dyDescent="0.55000000000000004">
      <c r="B5" s="39"/>
      <c r="C5" s="39"/>
      <c r="D5" s="39"/>
      <c r="E5" s="39" t="s">
        <v>74</v>
      </c>
      <c r="F5" s="39"/>
      <c r="G5" s="39"/>
      <c r="H5" s="39"/>
      <c r="I5" s="39"/>
      <c r="J5" s="39"/>
      <c r="K5" s="39"/>
      <c r="L5" s="39"/>
      <c r="M5" s="39"/>
    </row>
    <row r="6" spans="1:13" ht="18" customHeight="1" x14ac:dyDescent="0.55000000000000004">
      <c r="A6" s="39"/>
      <c r="B6" s="39"/>
      <c r="C6" s="39"/>
      <c r="D6" s="39"/>
      <c r="E6" s="39"/>
      <c r="F6" s="39"/>
      <c r="G6" s="39"/>
      <c r="H6" s="39"/>
      <c r="I6" s="39"/>
      <c r="J6" s="39"/>
      <c r="K6" s="39"/>
      <c r="L6" s="39"/>
      <c r="M6" s="39"/>
    </row>
    <row r="7" spans="1:13" ht="18" customHeight="1" x14ac:dyDescent="0.55000000000000004">
      <c r="A7" s="190" t="s">
        <v>73</v>
      </c>
      <c r="B7" s="190"/>
      <c r="C7" s="46" t="s">
        <v>105</v>
      </c>
      <c r="D7" s="212" t="s">
        <v>72</v>
      </c>
      <c r="E7" s="213"/>
      <c r="F7" s="213"/>
      <c r="G7" s="213"/>
      <c r="H7" s="213"/>
      <c r="I7" s="213"/>
      <c r="J7" s="214"/>
    </row>
    <row r="8" spans="1:13" ht="18" customHeight="1" x14ac:dyDescent="0.55000000000000004">
      <c r="A8" s="190" t="s">
        <v>71</v>
      </c>
      <c r="B8" s="33" t="s">
        <v>70</v>
      </c>
      <c r="C8" s="46" t="s">
        <v>103</v>
      </c>
      <c r="D8" s="207" t="s">
        <v>106</v>
      </c>
      <c r="E8" s="208"/>
      <c r="F8" s="208"/>
      <c r="G8" s="208"/>
      <c r="H8" s="208"/>
      <c r="I8" s="208"/>
      <c r="J8" s="209"/>
    </row>
    <row r="9" spans="1:13" ht="18" customHeight="1" x14ac:dyDescent="0.55000000000000004">
      <c r="A9" s="190"/>
      <c r="B9" s="33" t="s">
        <v>69</v>
      </c>
      <c r="C9" s="46" t="s">
        <v>103</v>
      </c>
      <c r="D9" s="207" t="s">
        <v>104</v>
      </c>
      <c r="E9" s="208"/>
      <c r="F9" s="208"/>
      <c r="G9" s="208"/>
      <c r="H9" s="208"/>
      <c r="I9" s="208"/>
      <c r="J9" s="209"/>
    </row>
    <row r="10" spans="1:13" ht="18" customHeight="1" x14ac:dyDescent="0.55000000000000004">
      <c r="A10" s="190"/>
      <c r="B10" s="33" t="s">
        <v>68</v>
      </c>
      <c r="C10" s="46" t="s">
        <v>103</v>
      </c>
      <c r="D10" s="207" t="s">
        <v>107</v>
      </c>
      <c r="E10" s="208"/>
      <c r="F10" s="208"/>
      <c r="G10" s="208"/>
      <c r="H10" s="208"/>
      <c r="I10" s="208"/>
      <c r="J10" s="209"/>
    </row>
    <row r="11" spans="1:13" ht="18" customHeight="1" x14ac:dyDescent="0.55000000000000004">
      <c r="A11" s="190"/>
      <c r="B11" s="33" t="s">
        <v>67</v>
      </c>
      <c r="C11" s="33" t="s">
        <v>56</v>
      </c>
      <c r="D11" s="201"/>
      <c r="E11" s="201"/>
      <c r="F11" s="201"/>
      <c r="G11" s="201"/>
      <c r="H11" s="201"/>
      <c r="I11" s="201"/>
      <c r="J11" s="201"/>
    </row>
    <row r="12" spans="1:13" ht="18" customHeight="1" x14ac:dyDescent="0.55000000000000004">
      <c r="A12" s="190"/>
      <c r="B12" s="33" t="s">
        <v>67</v>
      </c>
      <c r="C12" s="33" t="s">
        <v>56</v>
      </c>
      <c r="D12" s="201"/>
      <c r="E12" s="201"/>
      <c r="F12" s="201"/>
      <c r="G12" s="201"/>
      <c r="H12" s="201"/>
      <c r="I12" s="201"/>
      <c r="J12" s="201"/>
    </row>
    <row r="13" spans="1:13" ht="18" customHeight="1" x14ac:dyDescent="0.55000000000000004">
      <c r="A13" s="38"/>
      <c r="B13" s="38"/>
    </row>
    <row r="14" spans="1:13" ht="18" customHeight="1" x14ac:dyDescent="0.55000000000000004"/>
    <row r="15" spans="1:13" ht="18" customHeight="1" x14ac:dyDescent="0.55000000000000004">
      <c r="A15" s="202" t="s">
        <v>66</v>
      </c>
      <c r="B15" s="203"/>
      <c r="C15" s="206" t="s">
        <v>65</v>
      </c>
      <c r="D15" s="211" t="s">
        <v>64</v>
      </c>
      <c r="E15" s="211" t="s">
        <v>63</v>
      </c>
      <c r="F15" s="210" t="s">
        <v>62</v>
      </c>
      <c r="G15" s="190" t="s">
        <v>61</v>
      </c>
      <c r="H15" s="190"/>
      <c r="I15" s="190"/>
      <c r="J15" s="32"/>
    </row>
    <row r="16" spans="1:13" ht="18" customHeight="1" x14ac:dyDescent="0.55000000000000004">
      <c r="A16" s="204"/>
      <c r="B16" s="205"/>
      <c r="C16" s="190"/>
      <c r="D16" s="211"/>
      <c r="E16" s="211"/>
      <c r="F16" s="210"/>
      <c r="G16" s="37" t="s">
        <v>60</v>
      </c>
      <c r="H16" s="37" t="s">
        <v>59</v>
      </c>
      <c r="I16" s="37" t="s">
        <v>58</v>
      </c>
      <c r="J16" s="32"/>
    </row>
    <row r="17" spans="1:13" ht="18" customHeight="1" x14ac:dyDescent="0.55000000000000004">
      <c r="A17" s="188" t="s">
        <v>102</v>
      </c>
      <c r="B17" s="189"/>
      <c r="C17" s="43" t="s">
        <v>82</v>
      </c>
      <c r="D17" s="33" t="s">
        <v>112</v>
      </c>
      <c r="E17" s="33" t="s">
        <v>113</v>
      </c>
      <c r="F17" s="33" t="s">
        <v>111</v>
      </c>
      <c r="G17" s="47" t="s">
        <v>123</v>
      </c>
      <c r="H17" s="43" t="s">
        <v>124</v>
      </c>
      <c r="I17" s="34"/>
      <c r="J17" s="32"/>
    </row>
    <row r="18" spans="1:13" ht="18" customHeight="1" x14ac:dyDescent="0.55000000000000004">
      <c r="A18" s="188" t="s">
        <v>102</v>
      </c>
      <c r="B18" s="189"/>
      <c r="C18" s="43" t="s">
        <v>83</v>
      </c>
      <c r="D18" s="33" t="s">
        <v>114</v>
      </c>
      <c r="E18" s="33" t="s">
        <v>115</v>
      </c>
      <c r="F18" s="33" t="s">
        <v>110</v>
      </c>
      <c r="G18" s="207" t="s">
        <v>88</v>
      </c>
      <c r="H18" s="208"/>
      <c r="I18" s="209"/>
      <c r="J18" s="32"/>
      <c r="M18" s="30" t="s">
        <v>122</v>
      </c>
    </row>
    <row r="19" spans="1:13" ht="18" customHeight="1" x14ac:dyDescent="0.55000000000000004">
      <c r="A19" s="188"/>
      <c r="B19" s="189"/>
      <c r="C19" s="43" t="s">
        <v>84</v>
      </c>
      <c r="D19" s="33" t="s">
        <v>56</v>
      </c>
      <c r="E19" s="33" t="s">
        <v>56</v>
      </c>
      <c r="F19" s="33" t="s">
        <v>56</v>
      </c>
      <c r="G19" s="34"/>
      <c r="H19" s="34"/>
      <c r="I19" s="34"/>
      <c r="J19" s="32"/>
      <c r="M19" s="30">
        <v>94.4</v>
      </c>
    </row>
    <row r="20" spans="1:13" ht="18" customHeight="1" x14ac:dyDescent="0.55000000000000004">
      <c r="A20" s="188"/>
      <c r="B20" s="189"/>
      <c r="C20" s="43" t="s">
        <v>85</v>
      </c>
      <c r="D20" s="33" t="s">
        <v>56</v>
      </c>
      <c r="E20" s="33" t="s">
        <v>56</v>
      </c>
      <c r="F20" s="33" t="s">
        <v>56</v>
      </c>
      <c r="G20" s="34"/>
      <c r="H20" s="34"/>
      <c r="I20" s="34"/>
      <c r="J20" s="32"/>
    </row>
    <row r="21" spans="1:13" ht="18" customHeight="1" x14ac:dyDescent="0.55000000000000004">
      <c r="A21" s="188"/>
      <c r="B21" s="189"/>
      <c r="C21" s="43" t="s">
        <v>86</v>
      </c>
      <c r="D21" s="33" t="s">
        <v>56</v>
      </c>
      <c r="E21" s="33" t="s">
        <v>56</v>
      </c>
      <c r="F21" s="33" t="s">
        <v>56</v>
      </c>
      <c r="G21" s="34"/>
      <c r="H21" s="34"/>
      <c r="I21" s="34"/>
      <c r="J21" s="32"/>
    </row>
    <row r="22" spans="1:13" ht="18" customHeight="1" x14ac:dyDescent="0.55000000000000004">
      <c r="A22" s="36"/>
      <c r="B22" s="35"/>
      <c r="C22" s="43" t="s">
        <v>87</v>
      </c>
      <c r="D22" s="33" t="s">
        <v>56</v>
      </c>
      <c r="E22" s="33" t="s">
        <v>56</v>
      </c>
      <c r="F22" s="33" t="s">
        <v>56</v>
      </c>
      <c r="G22" s="34"/>
      <c r="H22" s="34"/>
      <c r="I22" s="34"/>
      <c r="J22" s="32"/>
    </row>
    <row r="23" spans="1:13" ht="18" customHeight="1" x14ac:dyDescent="0.55000000000000004">
      <c r="A23" s="188"/>
      <c r="B23" s="189"/>
      <c r="C23" s="43" t="s">
        <v>89</v>
      </c>
      <c r="D23" s="33" t="s">
        <v>56</v>
      </c>
      <c r="E23" s="33" t="s">
        <v>56</v>
      </c>
      <c r="F23" s="33" t="s">
        <v>56</v>
      </c>
      <c r="G23" s="191" t="s">
        <v>57</v>
      </c>
      <c r="H23" s="192"/>
      <c r="I23" s="193"/>
      <c r="J23" s="32"/>
    </row>
    <row r="24" spans="1:13" ht="18" customHeight="1" x14ac:dyDescent="0.55000000000000004">
      <c r="A24" s="188"/>
      <c r="B24" s="189"/>
      <c r="C24" s="43" t="s">
        <v>90</v>
      </c>
      <c r="D24" s="33" t="s">
        <v>56</v>
      </c>
      <c r="E24" s="33" t="s">
        <v>56</v>
      </c>
      <c r="F24" s="33" t="s">
        <v>56</v>
      </c>
      <c r="G24" s="194"/>
      <c r="H24" s="195"/>
      <c r="I24" s="196"/>
      <c r="J24" s="32"/>
    </row>
    <row r="25" spans="1:13" ht="18" customHeight="1" x14ac:dyDescent="0.55000000000000004">
      <c r="A25" s="188"/>
      <c r="B25" s="189"/>
      <c r="C25" s="43" t="s">
        <v>91</v>
      </c>
      <c r="D25" s="33" t="s">
        <v>56</v>
      </c>
      <c r="E25" s="33" t="s">
        <v>56</v>
      </c>
      <c r="F25" s="33" t="s">
        <v>56</v>
      </c>
      <c r="G25" s="194"/>
      <c r="H25" s="195"/>
      <c r="I25" s="196"/>
      <c r="J25" s="32"/>
    </row>
    <row r="26" spans="1:13" ht="18" customHeight="1" x14ac:dyDescent="0.55000000000000004">
      <c r="A26" s="188"/>
      <c r="B26" s="189"/>
      <c r="C26" s="43" t="s">
        <v>92</v>
      </c>
      <c r="D26" s="33" t="s">
        <v>56</v>
      </c>
      <c r="E26" s="33" t="s">
        <v>56</v>
      </c>
      <c r="F26" s="33" t="s">
        <v>56</v>
      </c>
      <c r="G26" s="194"/>
      <c r="H26" s="195"/>
      <c r="I26" s="196"/>
      <c r="J26" s="32"/>
    </row>
    <row r="27" spans="1:13" ht="18" customHeight="1" x14ac:dyDescent="0.55000000000000004">
      <c r="A27" s="188"/>
      <c r="B27" s="189"/>
      <c r="C27" s="43" t="s">
        <v>93</v>
      </c>
      <c r="D27" s="33" t="s">
        <v>56</v>
      </c>
      <c r="E27" s="33" t="s">
        <v>56</v>
      </c>
      <c r="F27" s="33" t="s">
        <v>56</v>
      </c>
      <c r="G27" s="194"/>
      <c r="H27" s="195"/>
      <c r="I27" s="196"/>
      <c r="J27" s="32"/>
    </row>
    <row r="28" spans="1:13" ht="18" customHeight="1" x14ac:dyDescent="0.55000000000000004">
      <c r="A28" s="188"/>
      <c r="B28" s="189"/>
      <c r="C28" s="43" t="s">
        <v>94</v>
      </c>
      <c r="D28" s="33" t="s">
        <v>56</v>
      </c>
      <c r="E28" s="33" t="s">
        <v>56</v>
      </c>
      <c r="F28" s="33" t="s">
        <v>56</v>
      </c>
      <c r="G28" s="194"/>
      <c r="H28" s="195"/>
      <c r="I28" s="196"/>
      <c r="J28" s="32"/>
    </row>
    <row r="29" spans="1:13" ht="18" customHeight="1" x14ac:dyDescent="0.55000000000000004">
      <c r="A29" s="188" t="s">
        <v>102</v>
      </c>
      <c r="B29" s="189"/>
      <c r="C29" s="44" t="s">
        <v>95</v>
      </c>
      <c r="D29" s="33" t="s">
        <v>116</v>
      </c>
      <c r="E29" s="33" t="s">
        <v>117</v>
      </c>
      <c r="F29" s="33" t="s">
        <v>109</v>
      </c>
      <c r="G29" s="194"/>
      <c r="H29" s="195"/>
      <c r="I29" s="196"/>
      <c r="J29" s="32"/>
    </row>
    <row r="30" spans="1:13" ht="18" customHeight="1" x14ac:dyDescent="0.55000000000000004">
      <c r="A30" s="188"/>
      <c r="B30" s="189"/>
      <c r="C30" s="43" t="s">
        <v>96</v>
      </c>
      <c r="D30" s="33" t="s">
        <v>56</v>
      </c>
      <c r="E30" s="33" t="s">
        <v>56</v>
      </c>
      <c r="F30" s="33" t="s">
        <v>56</v>
      </c>
      <c r="G30" s="194"/>
      <c r="H30" s="195"/>
      <c r="I30" s="196"/>
      <c r="J30" s="32"/>
    </row>
    <row r="31" spans="1:13" ht="18" customHeight="1" x14ac:dyDescent="0.55000000000000004">
      <c r="A31" s="188"/>
      <c r="B31" s="189"/>
      <c r="C31" s="43" t="s">
        <v>97</v>
      </c>
      <c r="D31" s="33" t="s">
        <v>56</v>
      </c>
      <c r="E31" s="33" t="s">
        <v>56</v>
      </c>
      <c r="F31" s="33" t="s">
        <v>56</v>
      </c>
      <c r="G31" s="194"/>
      <c r="H31" s="195"/>
      <c r="I31" s="196"/>
      <c r="J31" s="32"/>
    </row>
    <row r="32" spans="1:13" ht="18" customHeight="1" x14ac:dyDescent="0.55000000000000004">
      <c r="A32" s="188"/>
      <c r="B32" s="189"/>
      <c r="C32" s="43" t="s">
        <v>98</v>
      </c>
      <c r="D32" s="33" t="s">
        <v>56</v>
      </c>
      <c r="E32" s="33" t="s">
        <v>56</v>
      </c>
      <c r="F32" s="33" t="s">
        <v>56</v>
      </c>
      <c r="G32" s="194"/>
      <c r="H32" s="195"/>
      <c r="I32" s="196"/>
      <c r="J32" s="32"/>
    </row>
    <row r="33" spans="1:10" ht="18" customHeight="1" x14ac:dyDescent="0.55000000000000004">
      <c r="A33" s="188"/>
      <c r="B33" s="189"/>
      <c r="C33" s="43" t="s">
        <v>99</v>
      </c>
      <c r="D33" s="33" t="s">
        <v>56</v>
      </c>
      <c r="E33" s="33" t="s">
        <v>56</v>
      </c>
      <c r="F33" s="33" t="s">
        <v>56</v>
      </c>
      <c r="G33" s="194"/>
      <c r="H33" s="195"/>
      <c r="I33" s="196"/>
      <c r="J33" s="32"/>
    </row>
    <row r="34" spans="1:10" ht="18" customHeight="1" x14ac:dyDescent="0.55000000000000004">
      <c r="A34" s="188"/>
      <c r="B34" s="189"/>
      <c r="C34" s="43" t="s">
        <v>100</v>
      </c>
      <c r="D34" s="33" t="s">
        <v>56</v>
      </c>
      <c r="E34" s="33" t="s">
        <v>56</v>
      </c>
      <c r="F34" s="33" t="s">
        <v>56</v>
      </c>
      <c r="G34" s="194"/>
      <c r="H34" s="195"/>
      <c r="I34" s="196"/>
      <c r="J34" s="32"/>
    </row>
    <row r="35" spans="1:10" ht="18" customHeight="1" x14ac:dyDescent="0.55000000000000004">
      <c r="A35" s="188" t="s">
        <v>102</v>
      </c>
      <c r="B35" s="189"/>
      <c r="C35" s="43" t="s">
        <v>108</v>
      </c>
      <c r="D35" s="33" t="s">
        <v>118</v>
      </c>
      <c r="E35" s="33" t="s">
        <v>56</v>
      </c>
      <c r="F35" s="33" t="s">
        <v>111</v>
      </c>
      <c r="G35" s="197"/>
      <c r="H35" s="198"/>
      <c r="I35" s="199"/>
      <c r="J35" s="32"/>
    </row>
    <row r="36" spans="1:10" ht="18" customHeight="1" x14ac:dyDescent="0.55000000000000004">
      <c r="A36" s="188"/>
      <c r="B36" s="189"/>
      <c r="C36" s="45" t="s">
        <v>55</v>
      </c>
      <c r="D36" s="33" t="s">
        <v>119</v>
      </c>
      <c r="E36" s="33" t="s">
        <v>120</v>
      </c>
      <c r="F36" s="33" t="s">
        <v>121</v>
      </c>
      <c r="G36" s="190"/>
      <c r="H36" s="190"/>
      <c r="I36" s="190"/>
      <c r="J36" s="32"/>
    </row>
    <row r="37" spans="1:10" ht="18" customHeight="1" x14ac:dyDescent="0.55000000000000004"/>
    <row r="38" spans="1:10" x14ac:dyDescent="0.55000000000000004">
      <c r="A38" s="31"/>
    </row>
  </sheetData>
  <mergeCells count="38">
    <mergeCell ref="A17:B17"/>
    <mergeCell ref="G18:I18"/>
    <mergeCell ref="G23:I35"/>
    <mergeCell ref="G36:I36"/>
    <mergeCell ref="D7:J7"/>
    <mergeCell ref="D8:J8"/>
    <mergeCell ref="D9:J9"/>
    <mergeCell ref="D10:J10"/>
    <mergeCell ref="D12:J12"/>
    <mergeCell ref="A15:B16"/>
    <mergeCell ref="C15:C16"/>
    <mergeCell ref="D15:D16"/>
    <mergeCell ref="E15:E16"/>
    <mergeCell ref="F15:F16"/>
    <mergeCell ref="G15:I15"/>
    <mergeCell ref="A18:B18"/>
    <mergeCell ref="A1:H1"/>
    <mergeCell ref="B2:C2"/>
    <mergeCell ref="A7:B7"/>
    <mergeCell ref="A8:A12"/>
    <mergeCell ref="D11:J11"/>
    <mergeCell ref="A19:B19"/>
    <mergeCell ref="A20:B20"/>
    <mergeCell ref="A21:B21"/>
    <mergeCell ref="A23:B23"/>
    <mergeCell ref="A32:B32"/>
    <mergeCell ref="A33:B33"/>
    <mergeCell ref="A24:B24"/>
    <mergeCell ref="A34:B34"/>
    <mergeCell ref="A35:B35"/>
    <mergeCell ref="A36:B36"/>
    <mergeCell ref="A25:B25"/>
    <mergeCell ref="A26:B26"/>
    <mergeCell ref="A27:B27"/>
    <mergeCell ref="A28:B28"/>
    <mergeCell ref="A29:B29"/>
    <mergeCell ref="A30:B30"/>
    <mergeCell ref="A31:B31"/>
  </mergeCells>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9" sqref="A9"/>
    </sheetView>
  </sheetViews>
  <sheetFormatPr defaultRowHeight="18" x14ac:dyDescent="0.55000000000000004"/>
  <sheetData>
    <row r="2" spans="1:1" x14ac:dyDescent="0.55000000000000004">
      <c r="A2" t="s">
        <v>135</v>
      </c>
    </row>
    <row r="3" spans="1:1" x14ac:dyDescent="0.55000000000000004">
      <c r="A3" t="s">
        <v>136</v>
      </c>
    </row>
    <row r="4" spans="1:1" x14ac:dyDescent="0.55000000000000004">
      <c r="A4" t="s">
        <v>137</v>
      </c>
    </row>
    <row r="5" spans="1:1" x14ac:dyDescent="0.55000000000000004">
      <c r="A5" t="s">
        <v>138</v>
      </c>
    </row>
    <row r="6" spans="1:1" x14ac:dyDescent="0.55000000000000004">
      <c r="A6" t="s">
        <v>139</v>
      </c>
    </row>
    <row r="7" spans="1:1" x14ac:dyDescent="0.55000000000000004">
      <c r="A7" t="s">
        <v>140</v>
      </c>
    </row>
    <row r="8" spans="1:1" x14ac:dyDescent="0.55000000000000004">
      <c r="A8" t="s">
        <v>141</v>
      </c>
    </row>
    <row r="9" spans="1:1" x14ac:dyDescent="0.55000000000000004">
      <c r="A9" t="s">
        <v>142</v>
      </c>
    </row>
    <row r="10" spans="1:1" x14ac:dyDescent="0.55000000000000004">
      <c r="A10" t="s">
        <v>143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チェックシート</vt:lpstr>
      <vt:lpstr>チェックシート (記載例)</vt:lpstr>
      <vt:lpstr>〇確認シート</vt:lpstr>
      <vt:lpstr>〇確認シート (記載例)</vt:lpstr>
      <vt:lpstr>Sheet4</vt:lpstr>
      <vt:lpstr>〇確認シート!Print_Area</vt:lpstr>
      <vt:lpstr>'〇確認シート (記載例)'!Print_Area</vt:lpstr>
      <vt:lpstr>チェックシート!Print_Area</vt:lpstr>
      <vt:lpstr>'チェックシート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2023-04-12T13:02:49Z</dcterms:modified>
</cp:coreProperties>
</file>